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23070" windowHeight="4875" activeTab="0"/>
  </bookViews>
  <sheets>
    <sheet name="PK_máj2020" sheetId="1" r:id="rId1"/>
  </sheets>
  <definedNames>
    <definedName name="_xlnm.Print_Titles" localSheetId="0">'PK_máj2020'!$2:$4</definedName>
    <definedName name="_xlnm.Print_Area" localSheetId="0">'PK_máj2020'!$A$1:$L$190</definedName>
  </definedNames>
  <calcPr fullCalcOnLoad="1"/>
</workbook>
</file>

<file path=xl/sharedStrings.xml><?xml version="1.0" encoding="utf-8"?>
<sst xmlns="http://schemas.openxmlformats.org/spreadsheetml/2006/main" count="473" uniqueCount="209">
  <si>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</si>
  <si>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</si>
  <si>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</si>
  <si>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</si>
  <si>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</si>
  <si>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</si>
  <si>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</si>
  <si>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</si>
  <si>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</si>
  <si>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</si>
  <si>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</si>
  <si>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</si>
  <si>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</si>
  <si>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</si>
  <si>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</si>
  <si>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</si>
  <si>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</si>
  <si>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</si>
  <si>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</si>
  <si>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</si>
  <si>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</si>
  <si>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</si>
  <si>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</si>
  <si>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</si>
  <si>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</si>
  <si>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</si>
  <si>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</si>
  <si>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</si>
  <si>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</si>
  <si>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</si>
  <si>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</si>
  <si>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</si>
  <si>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</si>
  <si>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</si>
  <si>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</si>
  <si>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</si>
  <si>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</si>
  <si>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</si>
  <si>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</si>
  <si>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</si>
  <si>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</si>
  <si>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</si>
  <si>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</si>
  <si>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</si>
  <si>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</si>
  <si>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</si>
  <si>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</si>
  <si>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</si>
  <si>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</si>
  <si>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</si>
  <si>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</si>
  <si>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</si>
  <si>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</si>
  <si>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</si>
  <si>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</si>
  <si>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</si>
  <si>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</si>
  <si>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umení</t>
  </si>
  <si>
    <t>Žilinská univerzita v Žiline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</si>
  <si>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</si>
  <si>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</si>
  <si>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</si>
  <si>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</si>
  <si>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</si>
  <si>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</si>
  <si>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</si>
  <si>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</si>
  <si>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</si>
  <si>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</si>
  <si>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</si>
  <si>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</si>
  <si>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</si>
  <si>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</si>
  <si>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</si>
  <si>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</si>
  <si>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</si>
  <si>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</si>
  <si>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</si>
  <si>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</si>
  <si>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</si>
  <si>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</si>
  <si>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</si>
  <si>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</si>
  <si>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</si>
  <si>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</si>
  <si>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</si>
  <si>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</si>
  <si>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</si>
  <si>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</si>
  <si>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</si>
  <si>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</si>
  <si>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</si>
  <si>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</si>
  <si>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</si>
  <si>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VŠ zdravotníctva a sociálnej práce sv. Alžbety v Bratislave</t>
  </si>
  <si>
    <t>VŠ ekonómie a manažmentu verejnej správy v Bratislave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</si>
  <si>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</si>
  <si>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</si>
  <si>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</si>
  <si>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</si>
  <si>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</si>
  <si>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Vysoká škola bezpečnostného manažérstva v Košiciach</t>
  </si>
  <si>
    <t>štátne vysoké školy</t>
  </si>
  <si>
    <t>Akadémia ozbrojených síl gen.M.R.Štefánika v L. Mikuláši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</si>
  <si>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</si>
  <si>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</si>
  <si>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</si>
  <si>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</si>
  <si>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</si>
  <si>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</si>
  <si>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</si>
  <si>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</si>
  <si>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</si>
  <si>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</si>
  <si>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</si>
  <si>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</si>
  <si>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</si>
  <si>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t>Ústav manažmentu</t>
  </si>
  <si>
    <t>Fakulta zdravotníckych odborov</t>
  </si>
  <si>
    <t>Paneurópska vysoká škola</t>
  </si>
  <si>
    <t>Fakulta aplikovaných jazykov</t>
  </si>
  <si>
    <t>Bratislavská medzinárodná škola liberálnych štúdií</t>
  </si>
  <si>
    <t>Ústav telesnej výchovy a športu</t>
  </si>
  <si>
    <t>Hudobná a umelecká akadémia Jána Albrechta v Banskej Štiavnici</t>
  </si>
  <si>
    <t>VŠ medzinárodného podnikania ISM Slovakia v Prešove</t>
  </si>
  <si>
    <t>Fakulta psychológie</t>
  </si>
  <si>
    <t>Fakulta sociálnych vied</t>
  </si>
  <si>
    <t>Použité skratky:</t>
  </si>
  <si>
    <t>Ústav maďarského jazyka a kultúry</t>
  </si>
  <si>
    <t>Akadémia médií v Bratislave</t>
  </si>
  <si>
    <t>Teologická fakulta, Košice</t>
  </si>
  <si>
    <t xml:space="preserve">Inštitút fyzioterapie, balneológie a liečebnej rehabilitácie, Piešťany </t>
  </si>
  <si>
    <t>Teologická fakulta, Bratislava</t>
  </si>
  <si>
    <t>Fakulta výrobných technológií, Prešov</t>
  </si>
  <si>
    <t>Materiálovotechnologická fakulta, Trnava</t>
  </si>
  <si>
    <t>Podnikovohospodárska fakulta, Košice</t>
  </si>
  <si>
    <t>Fakulta priemyselných technológií, Púchov</t>
  </si>
  <si>
    <t>Vysoká škola Danubius</t>
  </si>
  <si>
    <t xml:space="preserve">Výskumný ústav vysokohorskej biológie </t>
  </si>
  <si>
    <t>Fakulta bezpečnostného inžinierstva</t>
  </si>
  <si>
    <t>Ústav rusínskeho jazyka a kultúry</t>
  </si>
  <si>
    <t>A - na študijný program v anglickom jazyku</t>
  </si>
  <si>
    <t>fakulta, resp. vysoká škola, študijné programy 1. stupňa a spojeného 1. a 2. stupňa v dennej ani v externej forme vysokoškolského štúdia neotvára</t>
  </si>
  <si>
    <t>29.07.2017  A</t>
  </si>
  <si>
    <t>15.06.2017  V</t>
  </si>
  <si>
    <t>15.07.2017  A</t>
  </si>
  <si>
    <t>30.08.2017  E</t>
  </si>
  <si>
    <t>01.06.2017  V</t>
  </si>
  <si>
    <t>10.06.2017  V</t>
  </si>
  <si>
    <t>05.06.2017  V</t>
  </si>
  <si>
    <t>25.07.2017  Z</t>
  </si>
  <si>
    <t>10.07.2017  V</t>
  </si>
  <si>
    <t>15.06.2017  M</t>
  </si>
  <si>
    <t>15.08.2017  V</t>
  </si>
  <si>
    <t>30.06.2017  V</t>
  </si>
  <si>
    <t>30.06., 31.07., 19.08., 25.08., 25.09 2017  V</t>
  </si>
  <si>
    <t>20.08.2017  E                    09.09.2017  D</t>
  </si>
  <si>
    <t>Inštitút fyzioterapie, balneológie a liečebnej rehabilitácie, Piešťany</t>
  </si>
  <si>
    <t>Jesseniova lekárska fakulta, Martin</t>
  </si>
  <si>
    <t>Fakulta zdravotníctva, Banská Bystrica</t>
  </si>
  <si>
    <t>Fakulta materiálov, metalurgie a recyklácie</t>
  </si>
  <si>
    <t>Vysoká škola DTI</t>
  </si>
  <si>
    <t>Akadémia Policajného zboru v Bratislave</t>
  </si>
  <si>
    <t xml:space="preserve">Výskumný ústav vysokohorskej biológie, Tatranská Javorina </t>
  </si>
  <si>
    <t>Centrum jazykov a kultúr národnostných menšín</t>
  </si>
  <si>
    <t>Fakulta elektrotechniky a informačných technológií</t>
  </si>
  <si>
    <t>PK len na necivilné (vojenské) štúdium!</t>
  </si>
  <si>
    <t>POČET  PRIHLÁŠOK K  31. 5. 2020</t>
  </si>
  <si>
    <t>31.07.2020  A</t>
  </si>
  <si>
    <t>31.07.2020  V</t>
  </si>
  <si>
    <t>30.06.2020                    31.08.2020</t>
  </si>
  <si>
    <t>30.06.2020                    30.09.2020</t>
  </si>
  <si>
    <t>príjem prihlášok nebol na všetky študijné programy fakulty, resp. vysokej školy, k 31. 5. 2020 ukončený, možnosť podať si prihlášku trvala do uvedeného termínu</t>
  </si>
  <si>
    <t>24.07.2020                    14.08.2020</t>
  </si>
  <si>
    <t xml:space="preserve"> 07.08.2020  V</t>
  </si>
  <si>
    <t>09.07.2020  V</t>
  </si>
  <si>
    <t>12.06.2020  V</t>
  </si>
  <si>
    <t>31.08.2020  P</t>
  </si>
  <si>
    <t>30.06.2020  P</t>
  </si>
  <si>
    <t>07.08.2020  P</t>
  </si>
  <si>
    <t>31.07.2020  P</t>
  </si>
  <si>
    <t>10.07.2020  P</t>
  </si>
  <si>
    <t>10.07.2020  A</t>
  </si>
  <si>
    <t>30.06.2020</t>
  </si>
  <si>
    <t>17.07.2020  A</t>
  </si>
  <si>
    <t>23.08.2020  V</t>
  </si>
  <si>
    <t>03.06.2020</t>
  </si>
  <si>
    <t>Fakulta techniky</t>
  </si>
  <si>
    <t>01.07. - 31.07.2020</t>
  </si>
  <si>
    <t>10.06. - 20.08.2020</t>
  </si>
  <si>
    <t>01.08. - 21.08.2020</t>
  </si>
  <si>
    <t>30.06.2020  V</t>
  </si>
  <si>
    <t>21.06.2020</t>
  </si>
  <si>
    <t>16.08.;  18.09.2020</t>
  </si>
  <si>
    <t>15.08.;  30.09.2020</t>
  </si>
  <si>
    <t>15.06.V; 30.06.2020</t>
  </si>
  <si>
    <t>14.08.2020  L</t>
  </si>
  <si>
    <t>Inštitút manažmentu</t>
  </si>
  <si>
    <t>31.08.2020  E</t>
  </si>
  <si>
    <t>Fakulta reformovanej teológie</t>
  </si>
  <si>
    <t>30.06.2020                   31.08.2020</t>
  </si>
  <si>
    <t>15.07.2020  P, D</t>
  </si>
  <si>
    <t>D - na dennú formu štúdia</t>
  </si>
  <si>
    <t>E - na externú formu štúdia</t>
  </si>
  <si>
    <t>L - v prípade nenaplneného plánovaného počtu</t>
  </si>
  <si>
    <t>V - na vybrané študijné programy podľa ponuky vysokej školy/fakulty</t>
  </si>
  <si>
    <t>VŠ -  vysoká škola</t>
  </si>
  <si>
    <t>P - predĺžený termín 1. kola</t>
  </si>
  <si>
    <t>Prijímacie konanie na slovenské vysoké školy do prvých ročníkov                       1. alebo spojeného 1. a 2. stupňa vysokoškolského štúdia                                     na akademický rok 2020/2021 - stav k 31. 5.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</si>
</sst>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0.0%"/>
    <numFmt numFmtId="177" formatCode="[$-41B]d\.\ mmmm\ yyyy"/>
    <numFmt numFmtId="178" formatCode="0.E+00"/>
    <numFmt numFmtId="179" formatCode="[$-41B]dd\.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sz val="10"/>
      <color indexed="10"/>
      <name val="Arial CE"/>
      <family val="0"/>
    </font>
    <font>
      <sz val="8"/>
      <color indexed="10"/>
      <name val="Times New Roman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23"/>
      <name val="Times New Roman CE"/>
      <family val="1"/>
    </font>
    <font>
      <sz val="10"/>
      <color indexed="23"/>
      <name val="Times New Roman CE"/>
      <family val="1"/>
    </font>
    <font>
      <sz val="8"/>
      <color indexed="23"/>
      <name val="Times New Roman CE"/>
      <family val="1"/>
    </font>
    <font>
      <b/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 tint="-0.4999699890613556"/>
      <name val="Times New Roman CE"/>
      <family val="1"/>
    </font>
    <font>
      <sz val="10"/>
      <color theme="0" tint="-0.4999699890613556"/>
      <name val="Times New Roman CE"/>
      <family val="1"/>
    </font>
    <font>
      <b/>
      <sz val="8"/>
      <color rgb="FFFF0000"/>
      <name val="Times New Roman CE"/>
      <family val="1"/>
    </font>
    <font>
      <sz val="8"/>
      <color theme="0" tint="-0.4999699890613556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 quotePrefix="1">
      <alignment horizontal="left" indent="1"/>
    </xf>
    <xf numFmtId="0" fontId="9" fillId="0" borderId="10" xfId="0" applyFont="1" applyBorder="1" applyAlignment="1" quotePrefix="1">
      <alignment horizontal="left" indent="1"/>
    </xf>
    <xf numFmtId="0" fontId="9" fillId="33" borderId="10" xfId="0" applyFont="1" applyFill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9" fillId="0" borderId="17" xfId="0" applyNumberFormat="1" applyFont="1" applyBorder="1" applyAlignment="1">
      <alignment horizontal="right" indent="1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17" xfId="0" applyNumberFormat="1" applyFont="1" applyBorder="1" applyAlignment="1">
      <alignment horizontal="center"/>
    </xf>
    <xf numFmtId="0" fontId="6" fillId="34" borderId="18" xfId="0" applyFont="1" applyFill="1" applyBorder="1" applyAlignment="1" quotePrefix="1">
      <alignment horizontal="left" indent="1"/>
    </xf>
    <xf numFmtId="3" fontId="6" fillId="34" borderId="19" xfId="0" applyNumberFormat="1" applyFont="1" applyFill="1" applyBorder="1" applyAlignment="1">
      <alignment horizontal="right" indent="1"/>
    </xf>
    <xf numFmtId="3" fontId="6" fillId="34" borderId="20" xfId="0" applyNumberFormat="1" applyFont="1" applyFill="1" applyBorder="1" applyAlignment="1">
      <alignment horizontal="right" indent="1"/>
    </xf>
    <xf numFmtId="3" fontId="6" fillId="35" borderId="20" xfId="0" applyNumberFormat="1" applyFont="1" applyFill="1" applyBorder="1" applyAlignment="1">
      <alignment horizontal="right" indent="1"/>
    </xf>
    <xf numFmtId="174" fontId="6" fillId="34" borderId="19" xfId="0" applyNumberFormat="1" applyFont="1" applyFill="1" applyBorder="1" applyAlignment="1">
      <alignment horizontal="center"/>
    </xf>
    <xf numFmtId="174" fontId="6" fillId="35" borderId="20" xfId="0" applyNumberFormat="1" applyFont="1" applyFill="1" applyBorder="1" applyAlignment="1">
      <alignment horizontal="center"/>
    </xf>
    <xf numFmtId="174" fontId="6" fillId="35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174" fontId="6" fillId="34" borderId="20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0" fontId="6" fillId="34" borderId="23" xfId="0" applyFont="1" applyFill="1" applyBorder="1" applyAlignment="1" quotePrefix="1">
      <alignment horizontal="left" indent="1"/>
    </xf>
    <xf numFmtId="3" fontId="6" fillId="34" borderId="24" xfId="0" applyNumberFormat="1" applyFont="1" applyFill="1" applyBorder="1" applyAlignment="1">
      <alignment horizontal="right" indent="1"/>
    </xf>
    <xf numFmtId="3" fontId="6" fillId="34" borderId="25" xfId="0" applyNumberFormat="1" applyFont="1" applyFill="1" applyBorder="1" applyAlignment="1">
      <alignment horizontal="right" indent="1"/>
    </xf>
    <xf numFmtId="3" fontId="6" fillId="34" borderId="26" xfId="0" applyNumberFormat="1" applyFont="1" applyFill="1" applyBorder="1" applyAlignment="1">
      <alignment horizontal="right" indent="1"/>
    </xf>
    <xf numFmtId="3" fontId="6" fillId="34" borderId="21" xfId="0" applyNumberFormat="1" applyFont="1" applyFill="1" applyBorder="1" applyAlignment="1">
      <alignment horizontal="right" indent="1"/>
    </xf>
    <xf numFmtId="3" fontId="6" fillId="35" borderId="19" xfId="0" applyNumberFormat="1" applyFont="1" applyFill="1" applyBorder="1" applyAlignment="1">
      <alignment horizontal="right" indent="1"/>
    </xf>
    <xf numFmtId="3" fontId="6" fillId="35" borderId="21" xfId="0" applyNumberFormat="1" applyFont="1" applyFill="1" applyBorder="1" applyAlignment="1">
      <alignment horizontal="right" indent="1"/>
    </xf>
    <xf numFmtId="174" fontId="6" fillId="35" borderId="19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right" indent="1"/>
    </xf>
    <xf numFmtId="0" fontId="6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3" xfId="0" applyNumberFormat="1" applyFont="1" applyFill="1" applyBorder="1" applyAlignment="1">
      <alignment horizontal="right" indent="1"/>
    </xf>
    <xf numFmtId="3" fontId="9" fillId="0" borderId="30" xfId="0" applyNumberFormat="1" applyFont="1" applyFill="1" applyBorder="1" applyAlignment="1">
      <alignment horizontal="right" indent="1"/>
    </xf>
    <xf numFmtId="3" fontId="9" fillId="0" borderId="31" xfId="0" applyNumberFormat="1" applyFont="1" applyFill="1" applyBorder="1" applyAlignment="1">
      <alignment horizontal="right" indent="1"/>
    </xf>
    <xf numFmtId="174" fontId="9" fillId="0" borderId="13" xfId="0" applyNumberFormat="1" applyFont="1" applyFill="1" applyBorder="1" applyAlignment="1">
      <alignment horizontal="center"/>
    </xf>
    <xf numFmtId="174" fontId="9" fillId="0" borderId="14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>
      <alignment horizontal="center"/>
    </xf>
    <xf numFmtId="174" fontId="9" fillId="0" borderId="30" xfId="0" applyNumberFormat="1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9" fillId="0" borderId="17" xfId="0" applyNumberFormat="1" applyFont="1" applyFill="1" applyBorder="1" applyAlignment="1">
      <alignment horizontal="right" indent="1"/>
    </xf>
    <xf numFmtId="174" fontId="9" fillId="0" borderId="16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 quotePrefix="1">
      <alignment horizontal="right" indent="1"/>
    </xf>
    <xf numFmtId="3" fontId="9" fillId="0" borderId="13" xfId="0" applyNumberFormat="1" applyFont="1" applyFill="1" applyBorder="1" applyAlignment="1" quotePrefix="1">
      <alignment horizontal="right" indent="1"/>
    </xf>
    <xf numFmtId="174" fontId="9" fillId="0" borderId="32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indent="1"/>
    </xf>
    <xf numFmtId="0" fontId="9" fillId="0" borderId="11" xfId="0" applyFont="1" applyBorder="1" applyAlignment="1" quotePrefix="1">
      <alignment horizontal="left" indent="1"/>
    </xf>
    <xf numFmtId="174" fontId="9" fillId="0" borderId="15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indent="1"/>
    </xf>
    <xf numFmtId="174" fontId="9" fillId="0" borderId="33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1"/>
    </xf>
    <xf numFmtId="0" fontId="15" fillId="0" borderId="0" xfId="0" applyFont="1" applyAlignment="1">
      <alignment horizontal="left" indent="1"/>
    </xf>
    <xf numFmtId="3" fontId="9" fillId="37" borderId="12" xfId="0" applyNumberFormat="1" applyFont="1" applyFill="1" applyBorder="1" applyAlignment="1">
      <alignment horizontal="right" indent="1"/>
    </xf>
    <xf numFmtId="3" fontId="9" fillId="37" borderId="13" xfId="0" applyNumberFormat="1" applyFont="1" applyFill="1" applyBorder="1" applyAlignment="1">
      <alignment horizontal="right" indent="1"/>
    </xf>
    <xf numFmtId="3" fontId="9" fillId="37" borderId="14" xfId="0" applyNumberFormat="1" applyFont="1" applyFill="1" applyBorder="1" applyAlignment="1">
      <alignment horizontal="right" indent="1"/>
    </xf>
    <xf numFmtId="174" fontId="9" fillId="37" borderId="12" xfId="0" applyNumberFormat="1" applyFont="1" applyFill="1" applyBorder="1" applyAlignment="1">
      <alignment horizontal="center"/>
    </xf>
    <xf numFmtId="174" fontId="9" fillId="37" borderId="13" xfId="0" applyNumberFormat="1" applyFont="1" applyFill="1" applyBorder="1" applyAlignment="1">
      <alignment horizontal="center"/>
    </xf>
    <xf numFmtId="174" fontId="9" fillId="37" borderId="14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3" fontId="9" fillId="38" borderId="13" xfId="0" applyNumberFormat="1" applyFont="1" applyFill="1" applyBorder="1" applyAlignment="1">
      <alignment horizontal="right" indent="1"/>
    </xf>
    <xf numFmtId="174" fontId="9" fillId="38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indent="6"/>
    </xf>
    <xf numFmtId="3" fontId="6" fillId="39" borderId="19" xfId="0" applyNumberFormat="1" applyFont="1" applyFill="1" applyBorder="1" applyAlignment="1">
      <alignment horizontal="right" indent="1"/>
    </xf>
    <xf numFmtId="3" fontId="6" fillId="39" borderId="20" xfId="0" applyNumberFormat="1" applyFont="1" applyFill="1" applyBorder="1" applyAlignment="1">
      <alignment horizontal="right" indent="1"/>
    </xf>
    <xf numFmtId="3" fontId="6" fillId="39" borderId="21" xfId="0" applyNumberFormat="1" applyFont="1" applyFill="1" applyBorder="1" applyAlignment="1">
      <alignment horizontal="right" indent="1"/>
    </xf>
    <xf numFmtId="174" fontId="6" fillId="39" borderId="1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right" indent="1"/>
    </xf>
    <xf numFmtId="3" fontId="9" fillId="0" borderId="35" xfId="0" applyNumberFormat="1" applyFont="1" applyFill="1" applyBorder="1" applyAlignment="1">
      <alignment horizontal="right" indent="1"/>
    </xf>
    <xf numFmtId="3" fontId="9" fillId="0" borderId="36" xfId="0" applyNumberFormat="1" applyFont="1" applyFill="1" applyBorder="1" applyAlignment="1">
      <alignment horizontal="right" indent="1"/>
    </xf>
    <xf numFmtId="174" fontId="9" fillId="0" borderId="34" xfId="0" applyNumberFormat="1" applyFont="1" applyFill="1" applyBorder="1" applyAlignment="1">
      <alignment horizontal="center"/>
    </xf>
    <xf numFmtId="174" fontId="9" fillId="0" borderId="35" xfId="0" applyNumberFormat="1" applyFont="1" applyFill="1" applyBorder="1" applyAlignment="1">
      <alignment horizontal="center"/>
    </xf>
    <xf numFmtId="174" fontId="9" fillId="0" borderId="36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right" indent="1"/>
    </xf>
    <xf numFmtId="3" fontId="6" fillId="35" borderId="0" xfId="0" applyNumberFormat="1" applyFont="1" applyFill="1" applyBorder="1" applyAlignment="1">
      <alignment horizontal="right" indent="1"/>
    </xf>
    <xf numFmtId="174" fontId="6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 indent="1"/>
    </xf>
    <xf numFmtId="3" fontId="9" fillId="38" borderId="0" xfId="0" applyNumberFormat="1" applyFont="1" applyFill="1" applyBorder="1" applyAlignment="1">
      <alignment horizontal="righ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indent="1"/>
    </xf>
    <xf numFmtId="49" fontId="9" fillId="40" borderId="0" xfId="0" applyNumberFormat="1" applyFont="1" applyFill="1" applyBorder="1" applyAlignment="1">
      <alignment horizontal="center"/>
    </xf>
    <xf numFmtId="174" fontId="9" fillId="38" borderId="0" xfId="0" applyNumberFormat="1" applyFont="1" applyFill="1" applyBorder="1" applyAlignment="1">
      <alignment horizontal="center"/>
    </xf>
    <xf numFmtId="0" fontId="9" fillId="0" borderId="27" xfId="0" applyFont="1" applyFill="1" applyBorder="1" applyAlignment="1" quotePrefix="1">
      <alignment horizontal="left" indent="1"/>
    </xf>
    <xf numFmtId="14" fontId="9" fillId="40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right" indent="1"/>
    </xf>
    <xf numFmtId="174" fontId="6" fillId="37" borderId="0" xfId="0" applyNumberFormat="1" applyFont="1" applyFill="1" applyBorder="1" applyAlignment="1">
      <alignment horizontal="center"/>
    </xf>
    <xf numFmtId="174" fontId="9" fillId="37" borderId="0" xfId="0" applyNumberFormat="1" applyFont="1" applyFill="1" applyBorder="1" applyAlignment="1">
      <alignment horizontal="center"/>
    </xf>
    <xf numFmtId="174" fontId="6" fillId="34" borderId="0" xfId="0" applyNumberFormat="1" applyFont="1" applyFill="1" applyBorder="1" applyAlignment="1">
      <alignment horizontal="center"/>
    </xf>
    <xf numFmtId="14" fontId="9" fillId="41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27" xfId="0" applyFont="1" applyFill="1" applyBorder="1" applyAlignment="1" quotePrefix="1">
      <alignment horizontal="left" indent="1"/>
    </xf>
    <xf numFmtId="174" fontId="6" fillId="39" borderId="21" xfId="0" applyNumberFormat="1" applyFont="1" applyFill="1" applyBorder="1" applyAlignment="1">
      <alignment horizontal="center"/>
    </xf>
    <xf numFmtId="3" fontId="9" fillId="37" borderId="30" xfId="0" applyNumberFormat="1" applyFont="1" applyFill="1" applyBorder="1" applyAlignment="1">
      <alignment horizontal="right" indent="1"/>
    </xf>
    <xf numFmtId="3" fontId="9" fillId="37" borderId="31" xfId="0" applyNumberFormat="1" applyFont="1" applyFill="1" applyBorder="1" applyAlignment="1">
      <alignment horizontal="right" indent="1"/>
    </xf>
    <xf numFmtId="3" fontId="9" fillId="37" borderId="29" xfId="0" applyNumberFormat="1" applyFont="1" applyFill="1" applyBorder="1" applyAlignment="1">
      <alignment horizontal="right" indent="1"/>
    </xf>
    <xf numFmtId="174" fontId="9" fillId="37" borderId="30" xfId="0" applyNumberFormat="1" applyFont="1" applyFill="1" applyBorder="1" applyAlignment="1">
      <alignment horizontal="center"/>
    </xf>
    <xf numFmtId="174" fontId="9" fillId="37" borderId="31" xfId="0" applyNumberFormat="1" applyFont="1" applyFill="1" applyBorder="1" applyAlignment="1">
      <alignment horizontal="center"/>
    </xf>
    <xf numFmtId="174" fontId="9" fillId="37" borderId="29" xfId="0" applyNumberFormat="1" applyFont="1" applyFill="1" applyBorder="1" applyAlignment="1">
      <alignment horizontal="center"/>
    </xf>
    <xf numFmtId="174" fontId="6" fillId="39" borderId="20" xfId="0" applyNumberFormat="1" applyFont="1" applyFill="1" applyBorder="1" applyAlignment="1">
      <alignment horizontal="center"/>
    </xf>
    <xf numFmtId="14" fontId="9" fillId="39" borderId="37" xfId="0" applyNumberFormat="1" applyFont="1" applyFill="1" applyBorder="1" applyAlignment="1">
      <alignment horizontal="center"/>
    </xf>
    <xf numFmtId="14" fontId="9" fillId="42" borderId="38" xfId="0" applyNumberFormat="1" applyFont="1" applyFill="1" applyBorder="1" applyAlignment="1">
      <alignment horizontal="center"/>
    </xf>
    <xf numFmtId="3" fontId="9" fillId="37" borderId="15" xfId="0" applyNumberFormat="1" applyFont="1" applyFill="1" applyBorder="1" applyAlignment="1">
      <alignment horizontal="right" indent="1"/>
    </xf>
    <xf numFmtId="3" fontId="9" fillId="37" borderId="17" xfId="0" applyNumberFormat="1" applyFont="1" applyFill="1" applyBorder="1" applyAlignment="1">
      <alignment horizontal="right" indent="1"/>
    </xf>
    <xf numFmtId="174" fontId="9" fillId="37" borderId="15" xfId="0" applyNumberFormat="1" applyFont="1" applyFill="1" applyBorder="1" applyAlignment="1">
      <alignment horizontal="center"/>
    </xf>
    <xf numFmtId="174" fontId="9" fillId="37" borderId="17" xfId="0" applyNumberFormat="1" applyFont="1" applyFill="1" applyBorder="1" applyAlignment="1">
      <alignment horizontal="center"/>
    </xf>
    <xf numFmtId="14" fontId="9" fillId="41" borderId="39" xfId="0" applyNumberFormat="1" applyFont="1" applyFill="1" applyBorder="1" applyAlignment="1">
      <alignment horizontal="center"/>
    </xf>
    <xf numFmtId="14" fontId="9" fillId="40" borderId="32" xfId="0" applyNumberFormat="1" applyFont="1" applyFill="1" applyBorder="1" applyAlignment="1">
      <alignment horizontal="center"/>
    </xf>
    <xf numFmtId="49" fontId="9" fillId="37" borderId="0" xfId="0" applyNumberFormat="1" applyFont="1" applyFill="1" applyBorder="1" applyAlignment="1">
      <alignment horizontal="center"/>
    </xf>
    <xf numFmtId="49" fontId="56" fillId="34" borderId="0" xfId="0" applyNumberFormat="1" applyFont="1" applyFill="1" applyBorder="1" applyAlignment="1">
      <alignment horizontal="center"/>
    </xf>
    <xf numFmtId="3" fontId="9" fillId="37" borderId="16" xfId="0" applyNumberFormat="1" applyFont="1" applyFill="1" applyBorder="1" applyAlignment="1">
      <alignment horizontal="right" indent="1"/>
    </xf>
    <xf numFmtId="174" fontId="9" fillId="37" borderId="16" xfId="0" applyNumberFormat="1" applyFont="1" applyFill="1" applyBorder="1" applyAlignment="1">
      <alignment horizontal="center"/>
    </xf>
    <xf numFmtId="14" fontId="9" fillId="41" borderId="40" xfId="0" applyNumberFormat="1" applyFont="1" applyFill="1" applyBorder="1" applyAlignment="1">
      <alignment horizontal="center"/>
    </xf>
    <xf numFmtId="14" fontId="9" fillId="40" borderId="33" xfId="0" applyNumberFormat="1" applyFont="1" applyFill="1" applyBorder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center" indent="1"/>
    </xf>
    <xf numFmtId="14" fontId="17" fillId="41" borderId="4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 indent="1"/>
    </xf>
    <xf numFmtId="3" fontId="9" fillId="0" borderId="42" xfId="0" applyNumberFormat="1" applyFont="1" applyFill="1" applyBorder="1" applyAlignment="1">
      <alignment horizontal="right" indent="1"/>
    </xf>
    <xf numFmtId="3" fontId="9" fillId="0" borderId="43" xfId="0" applyNumberFormat="1" applyFont="1" applyFill="1" applyBorder="1" applyAlignment="1">
      <alignment horizontal="right" indent="1"/>
    </xf>
    <xf numFmtId="3" fontId="9" fillId="0" borderId="44" xfId="0" applyNumberFormat="1" applyFont="1" applyFill="1" applyBorder="1" applyAlignment="1">
      <alignment horizontal="right" indent="1"/>
    </xf>
    <xf numFmtId="174" fontId="9" fillId="0" borderId="42" xfId="0" applyNumberFormat="1" applyFont="1" applyFill="1" applyBorder="1" applyAlignment="1">
      <alignment horizontal="center"/>
    </xf>
    <xf numFmtId="174" fontId="9" fillId="0" borderId="43" xfId="0" applyNumberFormat="1" applyFont="1" applyFill="1" applyBorder="1" applyAlignment="1">
      <alignment horizontal="center"/>
    </xf>
    <xf numFmtId="174" fontId="9" fillId="0" borderId="4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right" indent="1"/>
    </xf>
    <xf numFmtId="0" fontId="5" fillId="0" borderId="45" xfId="0" applyFont="1" applyFill="1" applyBorder="1" applyAlignment="1">
      <alignment horizontal="right" indent="1"/>
    </xf>
    <xf numFmtId="0" fontId="6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5" xfId="0" applyFont="1" applyBorder="1" applyAlignment="1">
      <alignment/>
    </xf>
    <xf numFmtId="0" fontId="57" fillId="0" borderId="45" xfId="0" applyFont="1" applyFill="1" applyBorder="1" applyAlignment="1">
      <alignment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Alignment="1">
      <alignment wrapText="1"/>
    </xf>
    <xf numFmtId="14" fontId="9" fillId="37" borderId="22" xfId="0" applyNumberFormat="1" applyFont="1" applyFill="1" applyBorder="1" applyAlignment="1">
      <alignment horizontal="center"/>
    </xf>
    <xf numFmtId="49" fontId="9" fillId="37" borderId="22" xfId="0" applyNumberFormat="1" applyFont="1" applyFill="1" applyBorder="1" applyAlignment="1">
      <alignment horizontal="center"/>
    </xf>
    <xf numFmtId="14" fontId="9" fillId="40" borderId="10" xfId="0" applyNumberFormat="1" applyFont="1" applyFill="1" applyBorder="1" applyAlignment="1">
      <alignment horizontal="center"/>
    </xf>
    <xf numFmtId="49" fontId="9" fillId="40" borderId="10" xfId="0" applyNumberFormat="1" applyFont="1" applyFill="1" applyBorder="1" applyAlignment="1">
      <alignment horizontal="center"/>
    </xf>
    <xf numFmtId="49" fontId="56" fillId="39" borderId="18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4" fontId="9" fillId="42" borderId="23" xfId="0" applyNumberFormat="1" applyFont="1" applyFill="1" applyBorder="1" applyAlignment="1">
      <alignment horizontal="center"/>
    </xf>
    <xf numFmtId="49" fontId="9" fillId="42" borderId="23" xfId="0" applyNumberFormat="1" applyFont="1" applyFill="1" applyBorder="1" applyAlignment="1">
      <alignment horizontal="center"/>
    </xf>
    <xf numFmtId="14" fontId="9" fillId="42" borderId="37" xfId="0" applyNumberFormat="1" applyFont="1" applyFill="1" applyBorder="1" applyAlignment="1">
      <alignment horizontal="center"/>
    </xf>
    <xf numFmtId="14" fontId="9" fillId="42" borderId="46" xfId="0" applyNumberFormat="1" applyFont="1" applyFill="1" applyBorder="1" applyAlignment="1">
      <alignment horizontal="center"/>
    </xf>
    <xf numFmtId="3" fontId="14" fillId="43" borderId="37" xfId="0" applyNumberFormat="1" applyFont="1" applyFill="1" applyBorder="1" applyAlignment="1">
      <alignment horizontal="left" vertical="top" indent="1"/>
    </xf>
    <xf numFmtId="0" fontId="13" fillId="43" borderId="45" xfId="0" applyFont="1" applyFill="1" applyBorder="1" applyAlignment="1">
      <alignment horizontal="left" vertical="top" indent="1"/>
    </xf>
    <xf numFmtId="0" fontId="13" fillId="43" borderId="46" xfId="0" applyFont="1" applyFill="1" applyBorder="1" applyAlignment="1">
      <alignment horizontal="left" vertical="top" indent="1"/>
    </xf>
    <xf numFmtId="49" fontId="58" fillId="34" borderId="18" xfId="0" applyNumberFormat="1" applyFont="1" applyFill="1" applyBorder="1" applyAlignment="1">
      <alignment horizontal="center" shrinkToFit="1"/>
    </xf>
    <xf numFmtId="49" fontId="6" fillId="34" borderId="18" xfId="0" applyNumberFormat="1" applyFont="1" applyFill="1" applyBorder="1" applyAlignment="1">
      <alignment horizontal="center"/>
    </xf>
    <xf numFmtId="14" fontId="9" fillId="40" borderId="22" xfId="0" applyNumberFormat="1" applyFont="1" applyFill="1" applyBorder="1" applyAlignment="1">
      <alignment horizontal="center"/>
    </xf>
    <xf numFmtId="49" fontId="9" fillId="40" borderId="22" xfId="0" applyNumberFormat="1" applyFont="1" applyFill="1" applyBorder="1" applyAlignment="1">
      <alignment horizontal="center"/>
    </xf>
    <xf numFmtId="14" fontId="9" fillId="40" borderId="0" xfId="0" applyNumberFormat="1" applyFont="1" applyFill="1" applyBorder="1" applyAlignment="1">
      <alignment horizontal="center"/>
    </xf>
    <xf numFmtId="49" fontId="9" fillId="40" borderId="0" xfId="0" applyNumberFormat="1" applyFont="1" applyFill="1" applyBorder="1" applyAlignment="1">
      <alignment horizontal="center"/>
    </xf>
    <xf numFmtId="14" fontId="9" fillId="39" borderId="18" xfId="0" applyNumberFormat="1" applyFont="1" applyFill="1" applyBorder="1" applyAlignment="1">
      <alignment horizontal="center"/>
    </xf>
    <xf numFmtId="49" fontId="9" fillId="39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/>
    </xf>
    <xf numFmtId="49" fontId="56" fillId="34" borderId="0" xfId="0" applyNumberFormat="1" applyFont="1" applyFill="1" applyBorder="1" applyAlignment="1">
      <alignment horizontal="center"/>
    </xf>
    <xf numFmtId="14" fontId="9" fillId="37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49" fontId="56" fillId="34" borderId="18" xfId="0" applyNumberFormat="1" applyFont="1" applyFill="1" applyBorder="1" applyAlignment="1">
      <alignment horizontal="center"/>
    </xf>
    <xf numFmtId="14" fontId="9" fillId="42" borderId="10" xfId="0" applyNumberFormat="1" applyFont="1" applyFill="1" applyBorder="1" applyAlignment="1">
      <alignment horizontal="center"/>
    </xf>
    <xf numFmtId="49" fontId="9" fillId="42" borderId="10" xfId="0" applyNumberFormat="1" applyFont="1" applyFill="1" applyBorder="1" applyAlignment="1">
      <alignment horizontal="center"/>
    </xf>
    <xf numFmtId="14" fontId="9" fillId="40" borderId="47" xfId="0" applyNumberFormat="1" applyFont="1" applyFill="1" applyBorder="1" applyAlignment="1">
      <alignment horizontal="center"/>
    </xf>
    <xf numFmtId="49" fontId="9" fillId="40" borderId="33" xfId="0" applyNumberFormat="1" applyFont="1" applyFill="1" applyBorder="1" applyAlignment="1">
      <alignment horizontal="center"/>
    </xf>
    <xf numFmtId="14" fontId="9" fillId="40" borderId="48" xfId="0" applyNumberFormat="1" applyFont="1" applyFill="1" applyBorder="1" applyAlignment="1">
      <alignment horizontal="center"/>
    </xf>
    <xf numFmtId="49" fontId="9" fillId="40" borderId="32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49" fontId="9" fillId="37" borderId="0" xfId="0" applyNumberFormat="1" applyFont="1" applyFill="1" applyBorder="1" applyAlignment="1">
      <alignment horizontal="center"/>
    </xf>
    <xf numFmtId="49" fontId="56" fillId="39" borderId="0" xfId="0" applyNumberFormat="1" applyFont="1" applyFill="1" applyBorder="1" applyAlignment="1">
      <alignment horizontal="center"/>
    </xf>
    <xf numFmtId="14" fontId="9" fillId="38" borderId="10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/>
    </xf>
    <xf numFmtId="14" fontId="9" fillId="40" borderId="41" xfId="0" applyNumberFormat="1" applyFont="1" applyFill="1" applyBorder="1" applyAlignment="1">
      <alignment horizontal="center"/>
    </xf>
    <xf numFmtId="49" fontId="9" fillId="40" borderId="41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49" fontId="6" fillId="39" borderId="18" xfId="0" applyNumberFormat="1" applyFont="1" applyFill="1" applyBorder="1" applyAlignment="1">
      <alignment horizontal="center"/>
    </xf>
    <xf numFmtId="49" fontId="6" fillId="39" borderId="0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left" vertical="center" wrapText="1" indent="1"/>
    </xf>
    <xf numFmtId="0" fontId="6" fillId="36" borderId="10" xfId="0" applyFont="1" applyFill="1" applyBorder="1" applyAlignment="1">
      <alignment horizontal="left" vertical="center" indent="1"/>
    </xf>
    <xf numFmtId="0" fontId="6" fillId="36" borderId="11" xfId="0" applyFont="1" applyFill="1" applyBorder="1" applyAlignment="1">
      <alignment horizontal="left" vertical="center" indent="1"/>
    </xf>
    <xf numFmtId="0" fontId="7" fillId="36" borderId="49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170</xdr:row>
      <xdr:rowOff>19050</xdr:rowOff>
    </xdr:from>
    <xdr:to>
      <xdr:col>0</xdr:col>
      <xdr:colOff>904875</xdr:colOff>
      <xdr:row>171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717482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170</xdr:row>
      <xdr:rowOff>19050</xdr:rowOff>
    </xdr:from>
    <xdr:to>
      <xdr:col>0</xdr:col>
      <xdr:colOff>1752600</xdr:colOff>
      <xdr:row>171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7174825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174</xdr:row>
      <xdr:rowOff>0</xdr:rowOff>
    </xdr:from>
    <xdr:to>
      <xdr:col>0</xdr:col>
      <xdr:colOff>914400</xdr:colOff>
      <xdr:row>175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8108275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914400</xdr:colOff>
      <xdr:row>179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80975" y="29117925"/>
          <a:ext cx="73342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X190"/>
  <sheetViews>
    <sheetView showGridLines="0" showRowColHeaders="0" tabSelected="1" showOutlineSymbol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52.375" style="5" customWidth="1"/>
    <col min="2" max="6" width="7.75390625" style="1" customWidth="1"/>
    <col min="7" max="7" width="7.625" style="1" customWidth="1"/>
    <col min="8" max="10" width="7.75390625" style="1" customWidth="1"/>
    <col min="11" max="11" width="13.125" style="1" customWidth="1"/>
    <col min="12" max="12" width="14.375" style="1" customWidth="1"/>
    <col min="13" max="13" width="1.00390625" style="1" customWidth="1"/>
    <col min="14" max="16384" width="0" style="1" hidden="1" customWidth="1"/>
  </cols>
  <sheetData>
    <row r="1" spans="1:10" ht="55.5" customHeight="1">
      <c r="A1" s="10" t="s">
        <v>208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36" customHeight="1">
      <c r="A2" s="212" t="s">
        <v>0</v>
      </c>
      <c r="B2" s="215" t="s">
        <v>109</v>
      </c>
      <c r="C2" s="216"/>
      <c r="D2" s="216"/>
      <c r="E2" s="217" t="s">
        <v>167</v>
      </c>
      <c r="F2" s="218"/>
      <c r="G2" s="218"/>
      <c r="H2" s="215" t="s">
        <v>1</v>
      </c>
      <c r="I2" s="216"/>
      <c r="J2" s="216"/>
      <c r="K2" s="219" t="s">
        <v>2</v>
      </c>
      <c r="L2" s="220"/>
    </row>
    <row r="3" spans="1:12" ht="12.75">
      <c r="A3" s="213"/>
      <c r="B3" s="225" t="s">
        <v>3</v>
      </c>
      <c r="C3" s="226"/>
      <c r="D3" s="208" t="s">
        <v>4</v>
      </c>
      <c r="E3" s="225" t="s">
        <v>3</v>
      </c>
      <c r="F3" s="226"/>
      <c r="G3" s="208" t="s">
        <v>4</v>
      </c>
      <c r="H3" s="225" t="s">
        <v>3</v>
      </c>
      <c r="I3" s="226"/>
      <c r="J3" s="208" t="s">
        <v>4</v>
      </c>
      <c r="K3" s="221"/>
      <c r="L3" s="222"/>
    </row>
    <row r="4" spans="1:12" ht="16.5" customHeight="1">
      <c r="A4" s="214"/>
      <c r="B4" s="54" t="s">
        <v>5</v>
      </c>
      <c r="C4" s="55" t="s">
        <v>6</v>
      </c>
      <c r="D4" s="209"/>
      <c r="E4" s="54" t="s">
        <v>5</v>
      </c>
      <c r="F4" s="55" t="s">
        <v>6</v>
      </c>
      <c r="G4" s="209"/>
      <c r="H4" s="54" t="s">
        <v>5</v>
      </c>
      <c r="I4" s="55" t="s">
        <v>6</v>
      </c>
      <c r="J4" s="209"/>
      <c r="K4" s="223"/>
      <c r="L4" s="224"/>
    </row>
    <row r="5" spans="1:12" ht="21" customHeight="1">
      <c r="A5" s="145" t="s">
        <v>7</v>
      </c>
      <c r="B5" s="51"/>
      <c r="C5" s="51"/>
      <c r="D5" s="52"/>
      <c r="E5" s="51"/>
      <c r="F5" s="51"/>
      <c r="G5" s="52"/>
      <c r="H5" s="51"/>
      <c r="I5" s="51"/>
      <c r="J5" s="52"/>
      <c r="K5" s="53"/>
      <c r="L5" s="53"/>
    </row>
    <row r="6" spans="1:24" s="106" customFormat="1" ht="12" customHeight="1">
      <c r="A6" s="30" t="s">
        <v>8</v>
      </c>
      <c r="B6" s="31">
        <f>SUM(B7:B19)</f>
        <v>7763</v>
      </c>
      <c r="C6" s="32">
        <f>SUM(C7:C19)</f>
        <v>1318</v>
      </c>
      <c r="D6" s="44">
        <f aca="true" t="shared" si="0" ref="D6:D69">B6+C6</f>
        <v>9081</v>
      </c>
      <c r="E6" s="91"/>
      <c r="F6" s="92"/>
      <c r="G6" s="93"/>
      <c r="H6" s="94"/>
      <c r="I6" s="35"/>
      <c r="J6" s="36"/>
      <c r="K6" s="210"/>
      <c r="L6" s="210"/>
      <c r="M6" s="121" t="s">
        <v>8</v>
      </c>
      <c r="N6" s="103">
        <f>SUM(N7:N19)</f>
        <v>6690</v>
      </c>
      <c r="O6" s="103">
        <f>SUM(O7:O19)</f>
        <v>1241</v>
      </c>
      <c r="P6" s="103">
        <f aca="true" t="shared" si="1" ref="P6:P69">N6+O6</f>
        <v>7931</v>
      </c>
      <c r="Q6" s="103">
        <f>SUM(Q7:Q19)</f>
        <v>12696</v>
      </c>
      <c r="R6" s="104"/>
      <c r="S6" s="104"/>
      <c r="T6" s="105"/>
      <c r="U6" s="105"/>
      <c r="V6" s="105"/>
      <c r="W6" s="211"/>
      <c r="X6" s="211"/>
    </row>
    <row r="7" spans="1:24" s="106" customFormat="1" ht="12" customHeight="1">
      <c r="A7" s="12" t="s">
        <v>10</v>
      </c>
      <c r="B7" s="57">
        <v>725</v>
      </c>
      <c r="C7" s="58">
        <v>0</v>
      </c>
      <c r="D7" s="50">
        <f t="shared" si="0"/>
        <v>725</v>
      </c>
      <c r="E7" s="81"/>
      <c r="F7" s="88">
        <v>0</v>
      </c>
      <c r="G7" s="83"/>
      <c r="H7" s="84"/>
      <c r="I7" s="89" t="s">
        <v>112</v>
      </c>
      <c r="J7" s="86"/>
      <c r="K7" s="193" t="s">
        <v>182</v>
      </c>
      <c r="L7" s="193"/>
      <c r="M7" s="110" t="s">
        <v>10</v>
      </c>
      <c r="N7" s="107">
        <v>465</v>
      </c>
      <c r="O7" s="107">
        <v>0</v>
      </c>
      <c r="P7" s="107">
        <f t="shared" si="1"/>
        <v>465</v>
      </c>
      <c r="Q7" s="108">
        <v>2358</v>
      </c>
      <c r="R7" s="108">
        <v>0</v>
      </c>
      <c r="S7" s="107">
        <f aca="true" t="shared" si="2" ref="S7:S70">Q7+R7</f>
        <v>2358</v>
      </c>
      <c r="T7" s="109">
        <f aca="true" t="shared" si="3" ref="T7:U38">Q7/N7</f>
        <v>5.070967741935484</v>
      </c>
      <c r="U7" s="109" t="s">
        <v>112</v>
      </c>
      <c r="V7" s="109">
        <f aca="true" t="shared" si="4" ref="V7:V70">S7/P7</f>
        <v>5.070967741935484</v>
      </c>
      <c r="W7" s="202" t="s">
        <v>143</v>
      </c>
      <c r="X7" s="202"/>
    </row>
    <row r="8" spans="1:24" s="106" customFormat="1" ht="12" customHeight="1">
      <c r="A8" s="13" t="s">
        <v>12</v>
      </c>
      <c r="B8" s="57">
        <v>500</v>
      </c>
      <c r="C8" s="58">
        <v>200</v>
      </c>
      <c r="D8" s="50">
        <f t="shared" si="0"/>
        <v>700</v>
      </c>
      <c r="E8" s="81"/>
      <c r="F8" s="82"/>
      <c r="G8" s="83"/>
      <c r="H8" s="84"/>
      <c r="I8" s="85"/>
      <c r="J8" s="86"/>
      <c r="K8" s="192">
        <v>44074</v>
      </c>
      <c r="L8" s="193"/>
      <c r="M8" s="110" t="s">
        <v>12</v>
      </c>
      <c r="N8" s="107">
        <v>400</v>
      </c>
      <c r="O8" s="107">
        <v>200</v>
      </c>
      <c r="P8" s="107">
        <f t="shared" si="1"/>
        <v>600</v>
      </c>
      <c r="Q8" s="107">
        <v>685</v>
      </c>
      <c r="R8" s="107">
        <v>173</v>
      </c>
      <c r="S8" s="107">
        <f t="shared" si="2"/>
        <v>858</v>
      </c>
      <c r="T8" s="109">
        <f t="shared" si="3"/>
        <v>1.7125</v>
      </c>
      <c r="U8" s="109">
        <f t="shared" si="3"/>
        <v>0.865</v>
      </c>
      <c r="V8" s="109">
        <f t="shared" si="4"/>
        <v>1.43</v>
      </c>
      <c r="W8" s="185"/>
      <c r="X8" s="185"/>
    </row>
    <row r="9" spans="1:24" s="106" customFormat="1" ht="12" customHeight="1">
      <c r="A9" s="13" t="s">
        <v>11</v>
      </c>
      <c r="B9" s="57">
        <v>1371</v>
      </c>
      <c r="C9" s="58">
        <v>0</v>
      </c>
      <c r="D9" s="50">
        <f t="shared" si="0"/>
        <v>1371</v>
      </c>
      <c r="E9" s="57">
        <v>1664</v>
      </c>
      <c r="F9" s="58">
        <v>0</v>
      </c>
      <c r="G9" s="50">
        <f aca="true" t="shared" si="5" ref="G9:G70">E9+F9</f>
        <v>1664</v>
      </c>
      <c r="H9" s="63">
        <f>E9/B9</f>
        <v>1.213712618526623</v>
      </c>
      <c r="I9" s="61" t="s">
        <v>112</v>
      </c>
      <c r="J9" s="62">
        <f>G9/D9</f>
        <v>1.213712618526623</v>
      </c>
      <c r="K9" s="165" t="s">
        <v>183</v>
      </c>
      <c r="L9" s="166"/>
      <c r="M9" s="110" t="s">
        <v>11</v>
      </c>
      <c r="N9" s="107">
        <v>1333</v>
      </c>
      <c r="O9" s="107">
        <v>0</v>
      </c>
      <c r="P9" s="107">
        <f t="shared" si="1"/>
        <v>1333</v>
      </c>
      <c r="Q9" s="107">
        <v>1981</v>
      </c>
      <c r="R9" s="107">
        <v>0</v>
      </c>
      <c r="S9" s="107">
        <f t="shared" si="2"/>
        <v>1981</v>
      </c>
      <c r="T9" s="109">
        <f t="shared" si="3"/>
        <v>1.4861215303825956</v>
      </c>
      <c r="U9" s="109" t="s">
        <v>112</v>
      </c>
      <c r="V9" s="109">
        <f t="shared" si="4"/>
        <v>1.4861215303825956</v>
      </c>
      <c r="W9" s="185"/>
      <c r="X9" s="185"/>
    </row>
    <row r="10" spans="1:24" s="106" customFormat="1" ht="12" customHeight="1">
      <c r="A10" s="12" t="s">
        <v>15</v>
      </c>
      <c r="B10" s="57">
        <v>950</v>
      </c>
      <c r="C10" s="58">
        <v>0</v>
      </c>
      <c r="D10" s="50">
        <f t="shared" si="0"/>
        <v>950</v>
      </c>
      <c r="E10" s="57">
        <v>1279</v>
      </c>
      <c r="F10" s="58">
        <v>0</v>
      </c>
      <c r="G10" s="50">
        <f t="shared" si="5"/>
        <v>1279</v>
      </c>
      <c r="H10" s="63">
        <f>E10/B10</f>
        <v>1.3463157894736841</v>
      </c>
      <c r="I10" s="61" t="s">
        <v>112</v>
      </c>
      <c r="J10" s="62">
        <f>G10/D10</f>
        <v>1.3463157894736841</v>
      </c>
      <c r="K10" s="165">
        <v>44043</v>
      </c>
      <c r="L10" s="166"/>
      <c r="M10" s="110" t="s">
        <v>15</v>
      </c>
      <c r="N10" s="107">
        <v>840</v>
      </c>
      <c r="O10" s="107">
        <v>30</v>
      </c>
      <c r="P10" s="107">
        <f t="shared" si="1"/>
        <v>870</v>
      </c>
      <c r="Q10" s="107">
        <v>1618</v>
      </c>
      <c r="R10" s="107">
        <v>10</v>
      </c>
      <c r="S10" s="107">
        <f t="shared" si="2"/>
        <v>1628</v>
      </c>
      <c r="T10" s="109">
        <f t="shared" si="3"/>
        <v>1.9261904761904762</v>
      </c>
      <c r="U10" s="109">
        <f t="shared" si="3"/>
        <v>0.3333333333333333</v>
      </c>
      <c r="V10" s="109">
        <f t="shared" si="4"/>
        <v>1.8712643678160918</v>
      </c>
      <c r="W10" s="182" t="s">
        <v>144</v>
      </c>
      <c r="X10" s="182"/>
    </row>
    <row r="11" spans="1:24" s="106" customFormat="1" ht="12" customHeight="1">
      <c r="A11" s="12" t="s">
        <v>16</v>
      </c>
      <c r="B11" s="57">
        <v>1229</v>
      </c>
      <c r="C11" s="58">
        <v>733</v>
      </c>
      <c r="D11" s="50">
        <f t="shared" si="0"/>
        <v>1962</v>
      </c>
      <c r="E11" s="57">
        <v>974</v>
      </c>
      <c r="F11" s="58">
        <v>212</v>
      </c>
      <c r="G11" s="50">
        <f t="shared" si="5"/>
        <v>1186</v>
      </c>
      <c r="H11" s="63">
        <f>E11/B11</f>
        <v>0.7925142392188771</v>
      </c>
      <c r="I11" s="61">
        <f>F11/C11</f>
        <v>0.2892223738062756</v>
      </c>
      <c r="J11" s="62">
        <f>G11/D11</f>
        <v>0.6044852191641182</v>
      </c>
      <c r="K11" s="188"/>
      <c r="L11" s="188"/>
      <c r="M11" s="110" t="s">
        <v>16</v>
      </c>
      <c r="N11" s="107">
        <v>942</v>
      </c>
      <c r="O11" s="107">
        <v>596</v>
      </c>
      <c r="P11" s="107">
        <f t="shared" si="1"/>
        <v>1538</v>
      </c>
      <c r="Q11" s="107">
        <v>1128</v>
      </c>
      <c r="R11" s="107">
        <v>199</v>
      </c>
      <c r="S11" s="107">
        <f t="shared" si="2"/>
        <v>1327</v>
      </c>
      <c r="T11" s="109">
        <f t="shared" si="3"/>
        <v>1.197452229299363</v>
      </c>
      <c r="U11" s="109">
        <f t="shared" si="3"/>
        <v>0.3338926174496644</v>
      </c>
      <c r="V11" s="109">
        <f t="shared" si="4"/>
        <v>0.8628088426527959</v>
      </c>
      <c r="W11" s="185"/>
      <c r="X11" s="185"/>
    </row>
    <row r="12" spans="1:24" s="106" customFormat="1" ht="12" customHeight="1">
      <c r="A12" s="12" t="s">
        <v>14</v>
      </c>
      <c r="B12" s="57">
        <v>370</v>
      </c>
      <c r="C12" s="58">
        <v>0</v>
      </c>
      <c r="D12" s="50">
        <f t="shared" si="0"/>
        <v>370</v>
      </c>
      <c r="E12" s="81"/>
      <c r="F12" s="88">
        <v>0</v>
      </c>
      <c r="G12" s="83"/>
      <c r="H12" s="84"/>
      <c r="I12" s="89" t="s">
        <v>112</v>
      </c>
      <c r="J12" s="86"/>
      <c r="K12" s="193" t="s">
        <v>168</v>
      </c>
      <c r="L12" s="193"/>
      <c r="M12" s="110" t="s">
        <v>14</v>
      </c>
      <c r="N12" s="107">
        <v>360</v>
      </c>
      <c r="O12" s="107">
        <v>0</v>
      </c>
      <c r="P12" s="107">
        <f t="shared" si="1"/>
        <v>360</v>
      </c>
      <c r="Q12" s="108">
        <v>772</v>
      </c>
      <c r="R12" s="108">
        <v>0</v>
      </c>
      <c r="S12" s="108">
        <f t="shared" si="2"/>
        <v>772</v>
      </c>
      <c r="T12" s="112">
        <f t="shared" si="3"/>
        <v>2.1444444444444444</v>
      </c>
      <c r="U12" s="112" t="s">
        <v>112</v>
      </c>
      <c r="V12" s="112">
        <f t="shared" si="4"/>
        <v>2.1444444444444444</v>
      </c>
      <c r="W12" s="202" t="s">
        <v>143</v>
      </c>
      <c r="X12" s="202"/>
    </row>
    <row r="13" spans="1:24" s="106" customFormat="1" ht="12" customHeight="1">
      <c r="A13" s="12" t="s">
        <v>17</v>
      </c>
      <c r="B13" s="57">
        <v>375</v>
      </c>
      <c r="C13" s="58">
        <v>0</v>
      </c>
      <c r="D13" s="50">
        <f t="shared" si="0"/>
        <v>375</v>
      </c>
      <c r="E13" s="57">
        <v>557</v>
      </c>
      <c r="F13" s="58">
        <v>0</v>
      </c>
      <c r="G13" s="50">
        <f t="shared" si="5"/>
        <v>557</v>
      </c>
      <c r="H13" s="63">
        <f>E13/B13</f>
        <v>1.4853333333333334</v>
      </c>
      <c r="I13" s="89" t="s">
        <v>112</v>
      </c>
      <c r="J13" s="62">
        <f>G13/D13</f>
        <v>1.4853333333333334</v>
      </c>
      <c r="K13" s="188"/>
      <c r="L13" s="188"/>
      <c r="M13" s="110" t="s">
        <v>17</v>
      </c>
      <c r="N13" s="107">
        <v>320</v>
      </c>
      <c r="O13" s="107">
        <v>50</v>
      </c>
      <c r="P13" s="107">
        <f t="shared" si="1"/>
        <v>370</v>
      </c>
      <c r="Q13" s="107">
        <v>542</v>
      </c>
      <c r="R13" s="107">
        <v>20</v>
      </c>
      <c r="S13" s="107">
        <f t="shared" si="2"/>
        <v>562</v>
      </c>
      <c r="T13" s="109">
        <f t="shared" si="3"/>
        <v>1.69375</v>
      </c>
      <c r="U13" s="109">
        <f t="shared" si="3"/>
        <v>0.4</v>
      </c>
      <c r="V13" s="109">
        <f t="shared" si="4"/>
        <v>1.518918918918919</v>
      </c>
      <c r="W13" s="185"/>
      <c r="X13" s="185"/>
    </row>
    <row r="14" spans="1:24" s="106" customFormat="1" ht="12" customHeight="1">
      <c r="A14" s="14" t="s">
        <v>158</v>
      </c>
      <c r="B14" s="57">
        <v>380</v>
      </c>
      <c r="C14" s="58">
        <v>25</v>
      </c>
      <c r="D14" s="50">
        <f t="shared" si="0"/>
        <v>405</v>
      </c>
      <c r="E14" s="81"/>
      <c r="F14" s="82"/>
      <c r="G14" s="83"/>
      <c r="H14" s="84"/>
      <c r="I14" s="85"/>
      <c r="J14" s="86"/>
      <c r="K14" s="193" t="s">
        <v>184</v>
      </c>
      <c r="L14" s="193"/>
      <c r="M14" s="113" t="s">
        <v>18</v>
      </c>
      <c r="N14" s="107">
        <v>290</v>
      </c>
      <c r="O14" s="107">
        <v>0</v>
      </c>
      <c r="P14" s="107">
        <f t="shared" si="1"/>
        <v>290</v>
      </c>
      <c r="Q14" s="107">
        <v>1610</v>
      </c>
      <c r="R14" s="107">
        <v>0</v>
      </c>
      <c r="S14" s="107">
        <f t="shared" si="2"/>
        <v>1610</v>
      </c>
      <c r="T14" s="109">
        <f t="shared" si="3"/>
        <v>5.551724137931035</v>
      </c>
      <c r="U14" s="109" t="s">
        <v>112</v>
      </c>
      <c r="V14" s="109">
        <f t="shared" si="4"/>
        <v>5.551724137931035</v>
      </c>
      <c r="W14" s="202" t="s">
        <v>145</v>
      </c>
      <c r="X14" s="202"/>
    </row>
    <row r="15" spans="1:24" s="106" customFormat="1" ht="12" customHeight="1">
      <c r="A15" s="12" t="s">
        <v>19</v>
      </c>
      <c r="B15" s="57">
        <v>835</v>
      </c>
      <c r="C15" s="58">
        <v>0</v>
      </c>
      <c r="D15" s="50">
        <f t="shared" si="0"/>
        <v>835</v>
      </c>
      <c r="E15" s="57">
        <v>709</v>
      </c>
      <c r="F15" s="58">
        <v>0</v>
      </c>
      <c r="G15" s="50">
        <f t="shared" si="5"/>
        <v>709</v>
      </c>
      <c r="H15" s="63">
        <f>E15/B15</f>
        <v>0.8491017964071856</v>
      </c>
      <c r="I15" s="61" t="s">
        <v>112</v>
      </c>
      <c r="J15" s="62">
        <f>G15/D15</f>
        <v>0.8491017964071856</v>
      </c>
      <c r="K15" s="165" t="s">
        <v>185</v>
      </c>
      <c r="L15" s="166"/>
      <c r="M15" s="110" t="s">
        <v>19</v>
      </c>
      <c r="N15" s="107">
        <v>812</v>
      </c>
      <c r="O15" s="107">
        <v>0</v>
      </c>
      <c r="P15" s="107">
        <f t="shared" si="1"/>
        <v>812</v>
      </c>
      <c r="Q15" s="107">
        <v>675</v>
      </c>
      <c r="R15" s="107">
        <v>0</v>
      </c>
      <c r="S15" s="107">
        <f t="shared" si="2"/>
        <v>675</v>
      </c>
      <c r="T15" s="109">
        <f t="shared" si="3"/>
        <v>0.8312807881773399</v>
      </c>
      <c r="U15" s="109" t="s">
        <v>112</v>
      </c>
      <c r="V15" s="109">
        <f t="shared" si="4"/>
        <v>0.8312807881773399</v>
      </c>
      <c r="W15" s="185"/>
      <c r="X15" s="185"/>
    </row>
    <row r="16" spans="1:24" s="106" customFormat="1" ht="12" customHeight="1">
      <c r="A16" s="12" t="s">
        <v>9</v>
      </c>
      <c r="B16" s="57">
        <v>58</v>
      </c>
      <c r="C16" s="58">
        <v>10</v>
      </c>
      <c r="D16" s="50">
        <f t="shared" si="0"/>
        <v>68</v>
      </c>
      <c r="E16" s="57">
        <v>18</v>
      </c>
      <c r="F16" s="58">
        <v>4</v>
      </c>
      <c r="G16" s="50">
        <f t="shared" si="5"/>
        <v>22</v>
      </c>
      <c r="H16" s="63">
        <f>E16/B16</f>
        <v>0.3103448275862069</v>
      </c>
      <c r="I16" s="61">
        <f>F16/C16</f>
        <v>0.4</v>
      </c>
      <c r="J16" s="62">
        <f>G16/D16</f>
        <v>0.3235294117647059</v>
      </c>
      <c r="K16" s="165">
        <v>44043</v>
      </c>
      <c r="L16" s="166"/>
      <c r="M16" s="110" t="s">
        <v>9</v>
      </c>
      <c r="N16" s="107">
        <v>78</v>
      </c>
      <c r="O16" s="107">
        <v>15</v>
      </c>
      <c r="P16" s="107">
        <f t="shared" si="1"/>
        <v>93</v>
      </c>
      <c r="Q16" s="107">
        <v>18</v>
      </c>
      <c r="R16" s="107">
        <v>1</v>
      </c>
      <c r="S16" s="107">
        <f t="shared" si="2"/>
        <v>19</v>
      </c>
      <c r="T16" s="109">
        <f t="shared" si="3"/>
        <v>0.23076923076923078</v>
      </c>
      <c r="U16" s="109">
        <f t="shared" si="3"/>
        <v>0.06666666666666667</v>
      </c>
      <c r="V16" s="109">
        <f t="shared" si="4"/>
        <v>0.20430107526881722</v>
      </c>
      <c r="W16" s="181">
        <v>42947</v>
      </c>
      <c r="X16" s="182"/>
    </row>
    <row r="17" spans="1:24" s="106" customFormat="1" ht="12" customHeight="1">
      <c r="A17" s="15" t="s">
        <v>13</v>
      </c>
      <c r="B17" s="57">
        <v>30</v>
      </c>
      <c r="C17" s="58">
        <v>0</v>
      </c>
      <c r="D17" s="50">
        <f t="shared" si="0"/>
        <v>30</v>
      </c>
      <c r="E17" s="81"/>
      <c r="F17" s="88">
        <v>0</v>
      </c>
      <c r="G17" s="83"/>
      <c r="H17" s="84"/>
      <c r="I17" s="89" t="s">
        <v>112</v>
      </c>
      <c r="J17" s="86"/>
      <c r="K17" s="193" t="s">
        <v>186</v>
      </c>
      <c r="L17" s="193"/>
      <c r="M17" s="113" t="s">
        <v>13</v>
      </c>
      <c r="N17" s="107">
        <v>40</v>
      </c>
      <c r="O17" s="107">
        <v>0</v>
      </c>
      <c r="P17" s="107">
        <f t="shared" si="1"/>
        <v>40</v>
      </c>
      <c r="Q17" s="107">
        <v>31</v>
      </c>
      <c r="R17" s="107">
        <v>0</v>
      </c>
      <c r="S17" s="107">
        <f t="shared" si="2"/>
        <v>31</v>
      </c>
      <c r="T17" s="109">
        <f t="shared" si="3"/>
        <v>0.775</v>
      </c>
      <c r="U17" s="109" t="s">
        <v>112</v>
      </c>
      <c r="V17" s="109">
        <f t="shared" si="4"/>
        <v>0.775</v>
      </c>
      <c r="W17" s="185"/>
      <c r="X17" s="185"/>
    </row>
    <row r="18" spans="1:24" s="106" customFormat="1" ht="12" customHeight="1">
      <c r="A18" s="12" t="s">
        <v>20</v>
      </c>
      <c r="B18" s="57">
        <v>400</v>
      </c>
      <c r="C18" s="58">
        <v>350</v>
      </c>
      <c r="D18" s="50">
        <f t="shared" si="0"/>
        <v>750</v>
      </c>
      <c r="E18" s="81"/>
      <c r="F18" s="82"/>
      <c r="G18" s="83"/>
      <c r="H18" s="84"/>
      <c r="I18" s="85"/>
      <c r="J18" s="86"/>
      <c r="K18" s="193" t="s">
        <v>169</v>
      </c>
      <c r="L18" s="193"/>
      <c r="M18" s="110" t="s">
        <v>20</v>
      </c>
      <c r="N18" s="107">
        <v>350</v>
      </c>
      <c r="O18" s="107">
        <v>350</v>
      </c>
      <c r="P18" s="107">
        <f t="shared" si="1"/>
        <v>700</v>
      </c>
      <c r="Q18" s="107">
        <v>723</v>
      </c>
      <c r="R18" s="115"/>
      <c r="S18" s="115"/>
      <c r="T18" s="109">
        <f t="shared" si="3"/>
        <v>2.065714285714286</v>
      </c>
      <c r="U18" s="116"/>
      <c r="V18" s="117"/>
      <c r="W18" s="202" t="s">
        <v>146</v>
      </c>
      <c r="X18" s="202"/>
    </row>
    <row r="19" spans="1:24" s="106" customFormat="1" ht="12" customHeight="1">
      <c r="A19" s="37" t="s">
        <v>21</v>
      </c>
      <c r="B19" s="59">
        <v>540</v>
      </c>
      <c r="C19" s="60">
        <v>0</v>
      </c>
      <c r="D19" s="56">
        <f t="shared" si="0"/>
        <v>540</v>
      </c>
      <c r="E19" s="81"/>
      <c r="F19" s="88">
        <v>0</v>
      </c>
      <c r="G19" s="83"/>
      <c r="H19" s="84"/>
      <c r="I19" s="89" t="s">
        <v>112</v>
      </c>
      <c r="J19" s="86"/>
      <c r="K19" s="192" t="s">
        <v>168</v>
      </c>
      <c r="L19" s="193"/>
      <c r="M19" s="110" t="s">
        <v>21</v>
      </c>
      <c r="N19" s="107">
        <v>460</v>
      </c>
      <c r="O19" s="107">
        <v>0</v>
      </c>
      <c r="P19" s="107">
        <f t="shared" si="1"/>
        <v>460</v>
      </c>
      <c r="Q19" s="107">
        <v>555</v>
      </c>
      <c r="R19" s="107">
        <v>0</v>
      </c>
      <c r="S19" s="107">
        <f t="shared" si="2"/>
        <v>555</v>
      </c>
      <c r="T19" s="109">
        <f t="shared" si="3"/>
        <v>1.2065217391304348</v>
      </c>
      <c r="U19" s="109" t="s">
        <v>112</v>
      </c>
      <c r="V19" s="109">
        <f t="shared" si="4"/>
        <v>1.2065217391304348</v>
      </c>
      <c r="W19" s="185"/>
      <c r="X19" s="185"/>
    </row>
    <row r="20" spans="1:24" s="106" customFormat="1" ht="12" customHeight="1">
      <c r="A20" s="30" t="s">
        <v>22</v>
      </c>
      <c r="B20" s="31">
        <f>SUM(B21:B28)</f>
        <v>4185</v>
      </c>
      <c r="C20" s="32">
        <f>SUM(C21:C28)</f>
        <v>0</v>
      </c>
      <c r="D20" s="44">
        <f t="shared" si="0"/>
        <v>4185</v>
      </c>
      <c r="E20" s="31">
        <f>SUM(E21:E28)</f>
        <v>5211</v>
      </c>
      <c r="F20" s="32">
        <f>SUM(F21:F28)</f>
        <v>0</v>
      </c>
      <c r="G20" s="44">
        <f t="shared" si="5"/>
        <v>5211</v>
      </c>
      <c r="H20" s="34">
        <f>E20/B20</f>
        <v>1.2451612903225806</v>
      </c>
      <c r="I20" s="38" t="s">
        <v>112</v>
      </c>
      <c r="J20" s="39">
        <f>G20/D20</f>
        <v>1.2451612903225806</v>
      </c>
      <c r="K20" s="194"/>
      <c r="L20" s="194"/>
      <c r="M20" s="121" t="s">
        <v>22</v>
      </c>
      <c r="N20" s="103">
        <f>SUM(N21:N28)</f>
        <v>4635</v>
      </c>
      <c r="O20" s="103">
        <f>SUM(O21:O28)</f>
        <v>0</v>
      </c>
      <c r="P20" s="103">
        <f t="shared" si="1"/>
        <v>4635</v>
      </c>
      <c r="Q20" s="103">
        <f>SUM(Q21:Q28)</f>
        <v>5649</v>
      </c>
      <c r="R20" s="103">
        <f>SUM(R21:R28)</f>
        <v>0</v>
      </c>
      <c r="S20" s="103">
        <f t="shared" si="2"/>
        <v>5649</v>
      </c>
      <c r="T20" s="118">
        <f t="shared" si="3"/>
        <v>1.218770226537217</v>
      </c>
      <c r="U20" s="118" t="s">
        <v>112</v>
      </c>
      <c r="V20" s="118">
        <f t="shared" si="4"/>
        <v>1.218770226537217</v>
      </c>
      <c r="W20" s="191"/>
      <c r="X20" s="191"/>
    </row>
    <row r="21" spans="1:24" s="106" customFormat="1" ht="12" customHeight="1">
      <c r="A21" s="12" t="s">
        <v>117</v>
      </c>
      <c r="B21" s="57">
        <v>110</v>
      </c>
      <c r="C21" s="58">
        <v>0</v>
      </c>
      <c r="D21" s="50">
        <f t="shared" si="0"/>
        <v>110</v>
      </c>
      <c r="E21" s="57">
        <v>52</v>
      </c>
      <c r="F21" s="58">
        <v>0</v>
      </c>
      <c r="G21" s="50">
        <f t="shared" si="5"/>
        <v>52</v>
      </c>
      <c r="H21" s="63">
        <f>E21/B21</f>
        <v>0.4727272727272727</v>
      </c>
      <c r="I21" s="61" t="s">
        <v>112</v>
      </c>
      <c r="J21" s="62">
        <f>G21/D21</f>
        <v>0.4727272727272727</v>
      </c>
      <c r="K21" s="165">
        <v>44059</v>
      </c>
      <c r="L21" s="166"/>
      <c r="M21" s="110" t="s">
        <v>117</v>
      </c>
      <c r="N21" s="107">
        <v>140</v>
      </c>
      <c r="O21" s="107">
        <v>0</v>
      </c>
      <c r="P21" s="107">
        <f t="shared" si="1"/>
        <v>140</v>
      </c>
      <c r="Q21" s="107">
        <v>54</v>
      </c>
      <c r="R21" s="107">
        <v>0</v>
      </c>
      <c r="S21" s="107">
        <f t="shared" si="2"/>
        <v>54</v>
      </c>
      <c r="T21" s="109">
        <f t="shared" si="3"/>
        <v>0.38571428571428573</v>
      </c>
      <c r="U21" s="109" t="s">
        <v>112</v>
      </c>
      <c r="V21" s="109">
        <f t="shared" si="4"/>
        <v>0.38571428571428573</v>
      </c>
      <c r="W21" s="181">
        <v>42941</v>
      </c>
      <c r="X21" s="182"/>
    </row>
    <row r="22" spans="1:24" s="106" customFormat="1" ht="12" customHeight="1">
      <c r="A22" s="12" t="s">
        <v>23</v>
      </c>
      <c r="B22" s="57">
        <v>720</v>
      </c>
      <c r="C22" s="58">
        <v>0</v>
      </c>
      <c r="D22" s="50">
        <f t="shared" si="0"/>
        <v>720</v>
      </c>
      <c r="E22" s="57">
        <v>660</v>
      </c>
      <c r="F22" s="58">
        <v>0</v>
      </c>
      <c r="G22" s="50">
        <f t="shared" si="5"/>
        <v>660</v>
      </c>
      <c r="H22" s="63">
        <f aca="true" t="shared" si="6" ref="H22:I53">E22/B22</f>
        <v>0.9166666666666666</v>
      </c>
      <c r="I22" s="61" t="s">
        <v>112</v>
      </c>
      <c r="J22" s="62">
        <f aca="true" t="shared" si="7" ref="J22:J84">G22/D22</f>
        <v>0.9166666666666666</v>
      </c>
      <c r="K22" s="165">
        <v>44053</v>
      </c>
      <c r="L22" s="166"/>
      <c r="M22" s="110" t="s">
        <v>23</v>
      </c>
      <c r="N22" s="107">
        <v>800</v>
      </c>
      <c r="O22" s="107">
        <v>0</v>
      </c>
      <c r="P22" s="107">
        <f t="shared" si="1"/>
        <v>800</v>
      </c>
      <c r="Q22" s="107">
        <v>1098</v>
      </c>
      <c r="R22" s="107">
        <v>0</v>
      </c>
      <c r="S22" s="107">
        <f t="shared" si="2"/>
        <v>1098</v>
      </c>
      <c r="T22" s="109">
        <f t="shared" si="3"/>
        <v>1.3725</v>
      </c>
      <c r="U22" s="109" t="s">
        <v>112</v>
      </c>
      <c r="V22" s="109">
        <f t="shared" si="4"/>
        <v>1.3725</v>
      </c>
      <c r="W22" s="181">
        <v>42957</v>
      </c>
      <c r="X22" s="182"/>
    </row>
    <row r="23" spans="1:24" s="106" customFormat="1" ht="12" customHeight="1">
      <c r="A23" s="12" t="s">
        <v>24</v>
      </c>
      <c r="B23" s="57">
        <v>595</v>
      </c>
      <c r="C23" s="58">
        <v>0</v>
      </c>
      <c r="D23" s="50">
        <f t="shared" si="0"/>
        <v>595</v>
      </c>
      <c r="E23" s="57">
        <v>350</v>
      </c>
      <c r="F23" s="58">
        <v>0</v>
      </c>
      <c r="G23" s="50">
        <f t="shared" si="5"/>
        <v>350</v>
      </c>
      <c r="H23" s="63">
        <f t="shared" si="6"/>
        <v>0.5882352941176471</v>
      </c>
      <c r="I23" s="61" t="s">
        <v>112</v>
      </c>
      <c r="J23" s="62">
        <f t="shared" si="7"/>
        <v>0.5882352941176471</v>
      </c>
      <c r="K23" s="165">
        <v>44064</v>
      </c>
      <c r="L23" s="166"/>
      <c r="M23" s="110" t="s">
        <v>24</v>
      </c>
      <c r="N23" s="107">
        <v>455</v>
      </c>
      <c r="O23" s="107">
        <v>0</v>
      </c>
      <c r="P23" s="107">
        <f t="shared" si="1"/>
        <v>455</v>
      </c>
      <c r="Q23" s="107">
        <v>461</v>
      </c>
      <c r="R23" s="107">
        <v>0</v>
      </c>
      <c r="S23" s="107">
        <f t="shared" si="2"/>
        <v>461</v>
      </c>
      <c r="T23" s="109">
        <f t="shared" si="3"/>
        <v>1.0131868131868131</v>
      </c>
      <c r="U23" s="109" t="s">
        <v>112</v>
      </c>
      <c r="V23" s="109">
        <f t="shared" si="4"/>
        <v>1.0131868131868131</v>
      </c>
      <c r="W23" s="181">
        <v>42961</v>
      </c>
      <c r="X23" s="182"/>
    </row>
    <row r="24" spans="1:24" s="106" customFormat="1" ht="12" customHeight="1">
      <c r="A24" s="12" t="s">
        <v>25</v>
      </c>
      <c r="B24" s="57">
        <v>830</v>
      </c>
      <c r="C24" s="58">
        <v>0</v>
      </c>
      <c r="D24" s="50">
        <f t="shared" si="0"/>
        <v>830</v>
      </c>
      <c r="E24" s="57">
        <v>1346</v>
      </c>
      <c r="F24" s="58">
        <v>0</v>
      </c>
      <c r="G24" s="50">
        <f t="shared" si="5"/>
        <v>1346</v>
      </c>
      <c r="H24" s="63">
        <f t="shared" si="6"/>
        <v>1.621686746987952</v>
      </c>
      <c r="I24" s="61" t="s">
        <v>112</v>
      </c>
      <c r="J24" s="62">
        <f t="shared" si="7"/>
        <v>1.621686746987952</v>
      </c>
      <c r="K24" s="165">
        <v>44029</v>
      </c>
      <c r="L24" s="166"/>
      <c r="M24" s="110" t="s">
        <v>25</v>
      </c>
      <c r="N24" s="107">
        <v>860</v>
      </c>
      <c r="O24" s="107">
        <v>0</v>
      </c>
      <c r="P24" s="107">
        <f t="shared" si="1"/>
        <v>860</v>
      </c>
      <c r="Q24" s="107">
        <v>1100</v>
      </c>
      <c r="R24" s="107">
        <v>0</v>
      </c>
      <c r="S24" s="107">
        <f t="shared" si="2"/>
        <v>1100</v>
      </c>
      <c r="T24" s="109">
        <f t="shared" si="3"/>
        <v>1.2790697674418605</v>
      </c>
      <c r="U24" s="109" t="s">
        <v>112</v>
      </c>
      <c r="V24" s="109">
        <f t="shared" si="4"/>
        <v>1.2790697674418605</v>
      </c>
      <c r="W24" s="181">
        <v>42938</v>
      </c>
      <c r="X24" s="182"/>
    </row>
    <row r="25" spans="1:24" s="106" customFormat="1" ht="12" customHeight="1">
      <c r="A25" s="12" t="s">
        <v>26</v>
      </c>
      <c r="B25" s="57">
        <v>390</v>
      </c>
      <c r="C25" s="58">
        <v>0</v>
      </c>
      <c r="D25" s="50">
        <f t="shared" si="0"/>
        <v>390</v>
      </c>
      <c r="E25" s="57">
        <v>860</v>
      </c>
      <c r="F25" s="58">
        <v>0</v>
      </c>
      <c r="G25" s="50">
        <f t="shared" si="5"/>
        <v>860</v>
      </c>
      <c r="H25" s="63">
        <f t="shared" si="6"/>
        <v>2.2051282051282053</v>
      </c>
      <c r="I25" s="61" t="s">
        <v>112</v>
      </c>
      <c r="J25" s="62">
        <f t="shared" si="7"/>
        <v>2.2051282051282053</v>
      </c>
      <c r="K25" s="165">
        <v>44053</v>
      </c>
      <c r="L25" s="166"/>
      <c r="M25" s="110" t="s">
        <v>26</v>
      </c>
      <c r="N25" s="107">
        <v>610</v>
      </c>
      <c r="O25" s="107">
        <v>0</v>
      </c>
      <c r="P25" s="107">
        <f t="shared" si="1"/>
        <v>610</v>
      </c>
      <c r="Q25" s="107">
        <v>703</v>
      </c>
      <c r="R25" s="107">
        <v>0</v>
      </c>
      <c r="S25" s="107">
        <f t="shared" si="2"/>
        <v>703</v>
      </c>
      <c r="T25" s="109">
        <f t="shared" si="3"/>
        <v>1.1524590163934427</v>
      </c>
      <c r="U25" s="109" t="s">
        <v>112</v>
      </c>
      <c r="V25" s="109">
        <f t="shared" si="4"/>
        <v>1.1524590163934427</v>
      </c>
      <c r="W25" s="181">
        <v>42959</v>
      </c>
      <c r="X25" s="182"/>
    </row>
    <row r="26" spans="1:24" s="106" customFormat="1" ht="12" customHeight="1">
      <c r="A26" s="12" t="s">
        <v>27</v>
      </c>
      <c r="B26" s="57">
        <v>280</v>
      </c>
      <c r="C26" s="58">
        <v>0</v>
      </c>
      <c r="D26" s="50">
        <f t="shared" si="0"/>
        <v>280</v>
      </c>
      <c r="E26" s="57">
        <v>467</v>
      </c>
      <c r="F26" s="58">
        <v>0</v>
      </c>
      <c r="G26" s="50">
        <f t="shared" si="5"/>
        <v>467</v>
      </c>
      <c r="H26" s="63">
        <f t="shared" si="6"/>
        <v>1.667857142857143</v>
      </c>
      <c r="I26" s="61" t="s">
        <v>112</v>
      </c>
      <c r="J26" s="62">
        <f t="shared" si="7"/>
        <v>1.667857142857143</v>
      </c>
      <c r="K26" s="188"/>
      <c r="L26" s="188"/>
      <c r="M26" s="110" t="s">
        <v>27</v>
      </c>
      <c r="N26" s="107">
        <v>280</v>
      </c>
      <c r="O26" s="107">
        <v>0</v>
      </c>
      <c r="P26" s="107">
        <f t="shared" si="1"/>
        <v>280</v>
      </c>
      <c r="Q26" s="107">
        <v>423</v>
      </c>
      <c r="R26" s="107">
        <v>0</v>
      </c>
      <c r="S26" s="107">
        <f t="shared" si="2"/>
        <v>423</v>
      </c>
      <c r="T26" s="109">
        <f t="shared" si="3"/>
        <v>1.5107142857142857</v>
      </c>
      <c r="U26" s="109" t="s">
        <v>112</v>
      </c>
      <c r="V26" s="109">
        <f t="shared" si="4"/>
        <v>1.5107142857142857</v>
      </c>
      <c r="W26" s="185"/>
      <c r="X26" s="185"/>
    </row>
    <row r="27" spans="1:24" s="106" customFormat="1" ht="12" customHeight="1">
      <c r="A27" s="15" t="s">
        <v>134</v>
      </c>
      <c r="B27" s="57">
        <v>660</v>
      </c>
      <c r="C27" s="58">
        <v>0</v>
      </c>
      <c r="D27" s="50">
        <f t="shared" si="0"/>
        <v>660</v>
      </c>
      <c r="E27" s="57">
        <v>546</v>
      </c>
      <c r="F27" s="58">
        <v>0</v>
      </c>
      <c r="G27" s="50">
        <f t="shared" si="5"/>
        <v>546</v>
      </c>
      <c r="H27" s="63">
        <f t="shared" si="6"/>
        <v>0.8272727272727273</v>
      </c>
      <c r="I27" s="61" t="s">
        <v>112</v>
      </c>
      <c r="J27" s="62">
        <f t="shared" si="7"/>
        <v>0.8272727272727273</v>
      </c>
      <c r="K27" s="165">
        <v>44043</v>
      </c>
      <c r="L27" s="166"/>
      <c r="M27" s="113" t="s">
        <v>134</v>
      </c>
      <c r="N27" s="107">
        <v>660</v>
      </c>
      <c r="O27" s="107">
        <v>0</v>
      </c>
      <c r="P27" s="107">
        <f t="shared" si="1"/>
        <v>660</v>
      </c>
      <c r="Q27" s="107">
        <v>713</v>
      </c>
      <c r="R27" s="107">
        <v>0</v>
      </c>
      <c r="S27" s="107">
        <f t="shared" si="2"/>
        <v>713</v>
      </c>
      <c r="T27" s="109">
        <f t="shared" si="3"/>
        <v>1.0803030303030303</v>
      </c>
      <c r="U27" s="109" t="s">
        <v>112</v>
      </c>
      <c r="V27" s="109">
        <f t="shared" si="4"/>
        <v>1.0803030303030303</v>
      </c>
      <c r="W27" s="181">
        <v>42947</v>
      </c>
      <c r="X27" s="182"/>
    </row>
    <row r="28" spans="1:24" s="106" customFormat="1" ht="12" customHeight="1">
      <c r="A28" s="12" t="s">
        <v>28</v>
      </c>
      <c r="B28" s="57">
        <v>600</v>
      </c>
      <c r="C28" s="58">
        <v>0</v>
      </c>
      <c r="D28" s="50">
        <f t="shared" si="0"/>
        <v>600</v>
      </c>
      <c r="E28" s="57">
        <v>930</v>
      </c>
      <c r="F28" s="58">
        <v>0</v>
      </c>
      <c r="G28" s="50">
        <f t="shared" si="5"/>
        <v>930</v>
      </c>
      <c r="H28" s="63">
        <f t="shared" si="6"/>
        <v>1.55</v>
      </c>
      <c r="I28" s="69" t="s">
        <v>112</v>
      </c>
      <c r="J28" s="62">
        <f t="shared" si="7"/>
        <v>1.55</v>
      </c>
      <c r="K28" s="188"/>
      <c r="L28" s="188"/>
      <c r="M28" s="110" t="s">
        <v>28</v>
      </c>
      <c r="N28" s="107">
        <v>830</v>
      </c>
      <c r="O28" s="107">
        <v>0</v>
      </c>
      <c r="P28" s="107">
        <f t="shared" si="1"/>
        <v>830</v>
      </c>
      <c r="Q28" s="107">
        <v>1097</v>
      </c>
      <c r="R28" s="107">
        <v>0</v>
      </c>
      <c r="S28" s="107">
        <f t="shared" si="2"/>
        <v>1097</v>
      </c>
      <c r="T28" s="109">
        <f t="shared" si="3"/>
        <v>1.3216867469879519</v>
      </c>
      <c r="U28" s="109" t="s">
        <v>112</v>
      </c>
      <c r="V28" s="109">
        <f t="shared" si="4"/>
        <v>1.3216867469879519</v>
      </c>
      <c r="W28" s="185"/>
      <c r="X28" s="185"/>
    </row>
    <row r="29" spans="1:24" s="106" customFormat="1" ht="12" customHeight="1">
      <c r="A29" s="30" t="s">
        <v>29</v>
      </c>
      <c r="B29" s="31">
        <f>SUM(B30:B36)</f>
        <v>2075</v>
      </c>
      <c r="C29" s="32">
        <f>SUM(C30:C36)</f>
        <v>235</v>
      </c>
      <c r="D29" s="44">
        <f t="shared" si="0"/>
        <v>2310</v>
      </c>
      <c r="E29" s="31">
        <f>SUM(E30:E36)</f>
        <v>4098</v>
      </c>
      <c r="F29" s="32">
        <f>SUM(F30:F36)</f>
        <v>142</v>
      </c>
      <c r="G29" s="44">
        <f t="shared" si="5"/>
        <v>4240</v>
      </c>
      <c r="H29" s="34">
        <f t="shared" si="6"/>
        <v>1.9749397590361446</v>
      </c>
      <c r="I29" s="38">
        <f t="shared" si="6"/>
        <v>0.6042553191489362</v>
      </c>
      <c r="J29" s="39">
        <f t="shared" si="7"/>
        <v>1.8354978354978355</v>
      </c>
      <c r="K29" s="194"/>
      <c r="L29" s="194"/>
      <c r="M29" s="121" t="s">
        <v>29</v>
      </c>
      <c r="N29" s="103">
        <f>SUM(N30:N36)</f>
        <v>1895</v>
      </c>
      <c r="O29" s="103">
        <f>SUM(O30:O36)</f>
        <v>455</v>
      </c>
      <c r="P29" s="103">
        <f t="shared" si="1"/>
        <v>2350</v>
      </c>
      <c r="Q29" s="103">
        <f>SUM(Q30:Q36)</f>
        <v>3378</v>
      </c>
      <c r="R29" s="103">
        <f>SUM(R30:R36)</f>
        <v>265</v>
      </c>
      <c r="S29" s="103">
        <f t="shared" si="2"/>
        <v>3643</v>
      </c>
      <c r="T29" s="118">
        <f t="shared" si="3"/>
        <v>1.782585751978892</v>
      </c>
      <c r="U29" s="118">
        <f t="shared" si="3"/>
        <v>0.5824175824175825</v>
      </c>
      <c r="V29" s="118">
        <f t="shared" si="4"/>
        <v>1.5502127659574467</v>
      </c>
      <c r="W29" s="191"/>
      <c r="X29" s="191"/>
    </row>
    <row r="30" spans="1:24" s="106" customFormat="1" ht="12" customHeight="1">
      <c r="A30" s="12" t="s">
        <v>30</v>
      </c>
      <c r="B30" s="57">
        <v>360</v>
      </c>
      <c r="C30" s="58">
        <v>0</v>
      </c>
      <c r="D30" s="50">
        <f t="shared" si="0"/>
        <v>360</v>
      </c>
      <c r="E30" s="57">
        <v>750</v>
      </c>
      <c r="F30" s="58">
        <v>0</v>
      </c>
      <c r="G30" s="50">
        <f t="shared" si="5"/>
        <v>750</v>
      </c>
      <c r="H30" s="63">
        <f t="shared" si="6"/>
        <v>2.0833333333333335</v>
      </c>
      <c r="I30" s="61" t="s">
        <v>112</v>
      </c>
      <c r="J30" s="72">
        <f t="shared" si="7"/>
        <v>2.0833333333333335</v>
      </c>
      <c r="K30" s="190"/>
      <c r="L30" s="190"/>
      <c r="M30" s="110" t="s">
        <v>30</v>
      </c>
      <c r="N30" s="107">
        <v>300</v>
      </c>
      <c r="O30" s="107">
        <v>90</v>
      </c>
      <c r="P30" s="107">
        <f>N30+O30</f>
        <v>390</v>
      </c>
      <c r="Q30" s="107">
        <v>551</v>
      </c>
      <c r="R30" s="107">
        <v>63</v>
      </c>
      <c r="S30" s="107">
        <f t="shared" si="2"/>
        <v>614</v>
      </c>
      <c r="T30" s="109">
        <f>Q30/N30</f>
        <v>1.8366666666666667</v>
      </c>
      <c r="U30" s="109">
        <f t="shared" si="3"/>
        <v>0.7</v>
      </c>
      <c r="V30" s="109">
        <f t="shared" si="4"/>
        <v>1.5743589743589743</v>
      </c>
      <c r="W30" s="189"/>
      <c r="X30" s="189"/>
    </row>
    <row r="31" spans="1:24" s="106" customFormat="1" ht="12" customHeight="1">
      <c r="A31" s="12" t="s">
        <v>31</v>
      </c>
      <c r="B31" s="57">
        <v>400</v>
      </c>
      <c r="C31" s="58">
        <v>0</v>
      </c>
      <c r="D31" s="50">
        <f t="shared" si="0"/>
        <v>400</v>
      </c>
      <c r="E31" s="57">
        <v>1108</v>
      </c>
      <c r="F31" s="58">
        <v>0</v>
      </c>
      <c r="G31" s="50">
        <f t="shared" si="5"/>
        <v>1108</v>
      </c>
      <c r="H31" s="63">
        <f t="shared" si="6"/>
        <v>2.77</v>
      </c>
      <c r="I31" s="61" t="s">
        <v>112</v>
      </c>
      <c r="J31" s="72">
        <f t="shared" si="7"/>
        <v>2.77</v>
      </c>
      <c r="K31" s="190"/>
      <c r="L31" s="190"/>
      <c r="M31" s="110" t="s">
        <v>31</v>
      </c>
      <c r="N31" s="107">
        <v>390</v>
      </c>
      <c r="O31" s="107">
        <v>110</v>
      </c>
      <c r="P31" s="107">
        <f aca="true" t="shared" si="8" ref="P31:P36">N31+O31</f>
        <v>500</v>
      </c>
      <c r="Q31" s="107">
        <v>751</v>
      </c>
      <c r="R31" s="107">
        <v>50</v>
      </c>
      <c r="S31" s="107">
        <f t="shared" si="2"/>
        <v>801</v>
      </c>
      <c r="T31" s="109">
        <f aca="true" t="shared" si="9" ref="T31:T36">Q31/N31</f>
        <v>1.9256410256410257</v>
      </c>
      <c r="U31" s="109">
        <f t="shared" si="3"/>
        <v>0.45454545454545453</v>
      </c>
      <c r="V31" s="109">
        <f t="shared" si="4"/>
        <v>1.602</v>
      </c>
      <c r="W31" s="189"/>
      <c r="X31" s="189"/>
    </row>
    <row r="32" spans="1:24" s="106" customFormat="1" ht="12" customHeight="1">
      <c r="A32" s="12" t="s">
        <v>32</v>
      </c>
      <c r="B32" s="57">
        <v>545</v>
      </c>
      <c r="C32" s="58">
        <v>205</v>
      </c>
      <c r="D32" s="50">
        <f t="shared" si="0"/>
        <v>750</v>
      </c>
      <c r="E32" s="57">
        <v>850</v>
      </c>
      <c r="F32" s="58">
        <v>102</v>
      </c>
      <c r="G32" s="50">
        <f t="shared" si="5"/>
        <v>952</v>
      </c>
      <c r="H32" s="63">
        <f t="shared" si="6"/>
        <v>1.5596330275229358</v>
      </c>
      <c r="I32" s="61">
        <f t="shared" si="6"/>
        <v>0.4975609756097561</v>
      </c>
      <c r="J32" s="72">
        <f t="shared" si="7"/>
        <v>1.2693333333333334</v>
      </c>
      <c r="K32" s="190"/>
      <c r="L32" s="190"/>
      <c r="M32" s="110" t="s">
        <v>32</v>
      </c>
      <c r="N32" s="107">
        <v>425</v>
      </c>
      <c r="O32" s="107">
        <v>185</v>
      </c>
      <c r="P32" s="107">
        <f t="shared" si="8"/>
        <v>610</v>
      </c>
      <c r="Q32" s="107">
        <v>786</v>
      </c>
      <c r="R32" s="107">
        <v>71</v>
      </c>
      <c r="S32" s="107">
        <f t="shared" si="2"/>
        <v>857</v>
      </c>
      <c r="T32" s="109">
        <f t="shared" si="9"/>
        <v>1.8494117647058823</v>
      </c>
      <c r="U32" s="109">
        <f t="shared" si="3"/>
        <v>0.3837837837837838</v>
      </c>
      <c r="V32" s="109">
        <f t="shared" si="4"/>
        <v>1.4049180327868853</v>
      </c>
      <c r="W32" s="189"/>
      <c r="X32" s="189"/>
    </row>
    <row r="33" spans="1:24" s="106" customFormat="1" ht="12" customHeight="1">
      <c r="A33" s="12" t="s">
        <v>33</v>
      </c>
      <c r="B33" s="57">
        <v>370</v>
      </c>
      <c r="C33" s="58">
        <v>0</v>
      </c>
      <c r="D33" s="50">
        <f t="shared" si="0"/>
        <v>370</v>
      </c>
      <c r="E33" s="57">
        <v>571</v>
      </c>
      <c r="F33" s="58">
        <v>0</v>
      </c>
      <c r="G33" s="50">
        <f t="shared" si="5"/>
        <v>571</v>
      </c>
      <c r="H33" s="63">
        <f t="shared" si="6"/>
        <v>1.5432432432432432</v>
      </c>
      <c r="I33" s="61" t="s">
        <v>112</v>
      </c>
      <c r="J33" s="72">
        <f t="shared" si="7"/>
        <v>1.5432432432432432</v>
      </c>
      <c r="K33" s="190"/>
      <c r="L33" s="190"/>
      <c r="M33" s="110" t="s">
        <v>33</v>
      </c>
      <c r="N33" s="107">
        <v>320</v>
      </c>
      <c r="O33" s="107">
        <v>40</v>
      </c>
      <c r="P33" s="107">
        <f t="shared" si="8"/>
        <v>360</v>
      </c>
      <c r="Q33" s="107">
        <v>511</v>
      </c>
      <c r="R33" s="107">
        <v>48</v>
      </c>
      <c r="S33" s="107">
        <f t="shared" si="2"/>
        <v>559</v>
      </c>
      <c r="T33" s="109">
        <f t="shared" si="9"/>
        <v>1.596875</v>
      </c>
      <c r="U33" s="109">
        <f t="shared" si="3"/>
        <v>1.2</v>
      </c>
      <c r="V33" s="109">
        <f t="shared" si="4"/>
        <v>1.5527777777777778</v>
      </c>
      <c r="W33" s="189"/>
      <c r="X33" s="189"/>
    </row>
    <row r="34" spans="1:24" s="106" customFormat="1" ht="12" customHeight="1">
      <c r="A34" s="12" t="s">
        <v>135</v>
      </c>
      <c r="B34" s="57">
        <v>140</v>
      </c>
      <c r="C34" s="58">
        <v>30</v>
      </c>
      <c r="D34" s="50">
        <f t="shared" si="0"/>
        <v>170</v>
      </c>
      <c r="E34" s="57">
        <v>345</v>
      </c>
      <c r="F34" s="58">
        <v>40</v>
      </c>
      <c r="G34" s="50">
        <f t="shared" si="5"/>
        <v>385</v>
      </c>
      <c r="H34" s="63">
        <f t="shared" si="6"/>
        <v>2.4642857142857144</v>
      </c>
      <c r="I34" s="61">
        <f t="shared" si="6"/>
        <v>1.3333333333333333</v>
      </c>
      <c r="J34" s="72">
        <f t="shared" si="7"/>
        <v>2.264705882352941</v>
      </c>
      <c r="K34" s="190"/>
      <c r="L34" s="190"/>
      <c r="M34" s="110" t="s">
        <v>135</v>
      </c>
      <c r="N34" s="107">
        <v>160</v>
      </c>
      <c r="O34" s="107">
        <v>30</v>
      </c>
      <c r="P34" s="107">
        <f t="shared" si="8"/>
        <v>190</v>
      </c>
      <c r="Q34" s="107">
        <v>325</v>
      </c>
      <c r="R34" s="107">
        <v>33</v>
      </c>
      <c r="S34" s="107">
        <f t="shared" si="2"/>
        <v>358</v>
      </c>
      <c r="T34" s="109">
        <f t="shared" si="9"/>
        <v>2.03125</v>
      </c>
      <c r="U34" s="109">
        <f t="shared" si="3"/>
        <v>1.1</v>
      </c>
      <c r="V34" s="109">
        <f t="shared" si="4"/>
        <v>1.8842105263157896</v>
      </c>
      <c r="W34" s="189"/>
      <c r="X34" s="189"/>
    </row>
    <row r="35" spans="1:24" s="106" customFormat="1" ht="12" customHeight="1">
      <c r="A35" s="12" t="s">
        <v>34</v>
      </c>
      <c r="B35" s="57">
        <v>180</v>
      </c>
      <c r="C35" s="58">
        <v>0</v>
      </c>
      <c r="D35" s="50">
        <f t="shared" si="0"/>
        <v>180</v>
      </c>
      <c r="E35" s="57">
        <v>356</v>
      </c>
      <c r="F35" s="58">
        <v>0</v>
      </c>
      <c r="G35" s="50">
        <f t="shared" si="5"/>
        <v>356</v>
      </c>
      <c r="H35" s="63">
        <f t="shared" si="6"/>
        <v>1.9777777777777779</v>
      </c>
      <c r="I35" s="61" t="s">
        <v>112</v>
      </c>
      <c r="J35" s="72">
        <f t="shared" si="7"/>
        <v>1.9777777777777779</v>
      </c>
      <c r="K35" s="190"/>
      <c r="L35" s="190"/>
      <c r="M35" s="110" t="s">
        <v>34</v>
      </c>
      <c r="N35" s="107">
        <v>150</v>
      </c>
      <c r="O35" s="107">
        <v>0</v>
      </c>
      <c r="P35" s="107">
        <f t="shared" si="8"/>
        <v>150</v>
      </c>
      <c r="Q35" s="107">
        <v>293</v>
      </c>
      <c r="R35" s="107">
        <v>0</v>
      </c>
      <c r="S35" s="107">
        <f t="shared" si="2"/>
        <v>293</v>
      </c>
      <c r="T35" s="109">
        <f t="shared" si="9"/>
        <v>1.9533333333333334</v>
      </c>
      <c r="U35" s="109" t="s">
        <v>112</v>
      </c>
      <c r="V35" s="109">
        <f t="shared" si="4"/>
        <v>1.9533333333333334</v>
      </c>
      <c r="W35" s="189"/>
      <c r="X35" s="189"/>
    </row>
    <row r="36" spans="1:24" s="106" customFormat="1" ht="12" customHeight="1">
      <c r="A36" s="17" t="s">
        <v>120</v>
      </c>
      <c r="B36" s="66">
        <v>80</v>
      </c>
      <c r="C36" s="67">
        <v>0</v>
      </c>
      <c r="D36" s="68">
        <f>B36+C36</f>
        <v>80</v>
      </c>
      <c r="E36" s="66">
        <v>118</v>
      </c>
      <c r="F36" s="67">
        <v>0</v>
      </c>
      <c r="G36" s="68">
        <f>E36+F36</f>
        <v>118</v>
      </c>
      <c r="H36" s="75">
        <f>E36/B36</f>
        <v>1.475</v>
      </c>
      <c r="I36" s="61" t="s">
        <v>112</v>
      </c>
      <c r="J36" s="78">
        <f>G36/D36</f>
        <v>1.475</v>
      </c>
      <c r="K36" s="201"/>
      <c r="L36" s="201"/>
      <c r="M36" s="110" t="s">
        <v>120</v>
      </c>
      <c r="N36" s="107">
        <v>150</v>
      </c>
      <c r="O36" s="107">
        <v>0</v>
      </c>
      <c r="P36" s="107">
        <f t="shared" si="8"/>
        <v>150</v>
      </c>
      <c r="Q36" s="107">
        <v>161</v>
      </c>
      <c r="R36" s="107">
        <v>0</v>
      </c>
      <c r="S36" s="107">
        <f>Q36+R36</f>
        <v>161</v>
      </c>
      <c r="T36" s="109">
        <f t="shared" si="9"/>
        <v>1.0733333333333333</v>
      </c>
      <c r="U36" s="109" t="s">
        <v>112</v>
      </c>
      <c r="V36" s="109">
        <f>S36/P36</f>
        <v>1.0733333333333333</v>
      </c>
      <c r="W36" s="189"/>
      <c r="X36" s="189"/>
    </row>
    <row r="37" spans="1:24" s="106" customFormat="1" ht="12" customHeight="1">
      <c r="A37" s="30" t="s">
        <v>35</v>
      </c>
      <c r="B37" s="31">
        <f>SUM(B38:B43)</f>
        <v>2035</v>
      </c>
      <c r="C37" s="32">
        <f>SUM(C38:C43)</f>
        <v>460</v>
      </c>
      <c r="D37" s="44">
        <f t="shared" si="0"/>
        <v>2495</v>
      </c>
      <c r="E37" s="91"/>
      <c r="F37" s="92"/>
      <c r="G37" s="93"/>
      <c r="H37" s="94"/>
      <c r="I37" s="129"/>
      <c r="J37" s="122"/>
      <c r="K37" s="167"/>
      <c r="L37" s="167"/>
      <c r="M37" s="121" t="s">
        <v>35</v>
      </c>
      <c r="N37" s="103">
        <f>SUM(N38:N43)</f>
        <v>1915</v>
      </c>
      <c r="O37" s="103">
        <f>SUM(O38:O43)</f>
        <v>570</v>
      </c>
      <c r="P37" s="103">
        <f t="shared" si="1"/>
        <v>2485</v>
      </c>
      <c r="Q37" s="103">
        <f>SUM(Q38:Q43)</f>
        <v>2256</v>
      </c>
      <c r="R37" s="103">
        <f>SUM(R38:R43)</f>
        <v>294</v>
      </c>
      <c r="S37" s="103">
        <f t="shared" si="2"/>
        <v>2550</v>
      </c>
      <c r="T37" s="118">
        <f t="shared" si="3"/>
        <v>1.1780678851174935</v>
      </c>
      <c r="U37" s="118">
        <f t="shared" si="3"/>
        <v>0.5157894736842106</v>
      </c>
      <c r="V37" s="118">
        <f t="shared" si="4"/>
        <v>1.0261569416498995</v>
      </c>
      <c r="W37" s="191"/>
      <c r="X37" s="191"/>
    </row>
    <row r="38" spans="1:24" s="106" customFormat="1" ht="12" customHeight="1">
      <c r="A38" s="12" t="s">
        <v>36</v>
      </c>
      <c r="B38" s="57">
        <v>390</v>
      </c>
      <c r="C38" s="58">
        <v>140</v>
      </c>
      <c r="D38" s="50">
        <f t="shared" si="0"/>
        <v>530</v>
      </c>
      <c r="E38" s="57">
        <v>311</v>
      </c>
      <c r="F38" s="58">
        <v>59</v>
      </c>
      <c r="G38" s="50">
        <f t="shared" si="5"/>
        <v>370</v>
      </c>
      <c r="H38" s="63">
        <f t="shared" si="6"/>
        <v>0.7974358974358975</v>
      </c>
      <c r="I38" s="61">
        <f t="shared" si="6"/>
        <v>0.42142857142857143</v>
      </c>
      <c r="J38" s="62">
        <f t="shared" si="7"/>
        <v>0.6981132075471698</v>
      </c>
      <c r="K38" s="165">
        <v>44050</v>
      </c>
      <c r="L38" s="166"/>
      <c r="M38" s="110" t="s">
        <v>36</v>
      </c>
      <c r="N38" s="107">
        <v>540</v>
      </c>
      <c r="O38" s="107">
        <v>180</v>
      </c>
      <c r="P38" s="107">
        <f t="shared" si="1"/>
        <v>720</v>
      </c>
      <c r="Q38" s="107">
        <v>414</v>
      </c>
      <c r="R38" s="107">
        <v>63</v>
      </c>
      <c r="S38" s="107">
        <f t="shared" si="2"/>
        <v>477</v>
      </c>
      <c r="T38" s="109">
        <f t="shared" si="3"/>
        <v>0.7666666666666667</v>
      </c>
      <c r="U38" s="109">
        <f t="shared" si="3"/>
        <v>0.35</v>
      </c>
      <c r="V38" s="109">
        <f t="shared" si="4"/>
        <v>0.6625</v>
      </c>
      <c r="W38" s="181">
        <v>42952</v>
      </c>
      <c r="X38" s="182"/>
    </row>
    <row r="39" spans="1:24" s="106" customFormat="1" ht="12" customHeight="1">
      <c r="A39" s="15" t="s">
        <v>37</v>
      </c>
      <c r="B39" s="57">
        <v>690</v>
      </c>
      <c r="C39" s="58">
        <v>210</v>
      </c>
      <c r="D39" s="50">
        <f t="shared" si="0"/>
        <v>900</v>
      </c>
      <c r="E39" s="57">
        <v>537</v>
      </c>
      <c r="F39" s="58">
        <v>53</v>
      </c>
      <c r="G39" s="50">
        <f t="shared" si="5"/>
        <v>590</v>
      </c>
      <c r="H39" s="63">
        <f t="shared" si="6"/>
        <v>0.7782608695652173</v>
      </c>
      <c r="I39" s="61">
        <f t="shared" si="6"/>
        <v>0.2523809523809524</v>
      </c>
      <c r="J39" s="62">
        <f t="shared" si="7"/>
        <v>0.6555555555555556</v>
      </c>
      <c r="K39" s="165">
        <v>44036</v>
      </c>
      <c r="L39" s="166"/>
      <c r="M39" s="113" t="s">
        <v>37</v>
      </c>
      <c r="N39" s="107">
        <v>480</v>
      </c>
      <c r="O39" s="107">
        <v>90</v>
      </c>
      <c r="P39" s="107">
        <f t="shared" si="1"/>
        <v>570</v>
      </c>
      <c r="Q39" s="107">
        <v>921</v>
      </c>
      <c r="R39" s="107">
        <v>85</v>
      </c>
      <c r="S39" s="107">
        <f t="shared" si="2"/>
        <v>1006</v>
      </c>
      <c r="T39" s="109">
        <f aca="true" t="shared" si="10" ref="T39:V71">Q39/N39</f>
        <v>1.91875</v>
      </c>
      <c r="U39" s="109">
        <f t="shared" si="10"/>
        <v>0.9444444444444444</v>
      </c>
      <c r="V39" s="109">
        <f t="shared" si="4"/>
        <v>1.7649122807017543</v>
      </c>
      <c r="W39" s="185"/>
      <c r="X39" s="185"/>
    </row>
    <row r="40" spans="1:24" s="106" customFormat="1" ht="12" customHeight="1">
      <c r="A40" s="12" t="s">
        <v>113</v>
      </c>
      <c r="B40" s="57">
        <v>450</v>
      </c>
      <c r="C40" s="58">
        <v>0</v>
      </c>
      <c r="D40" s="50">
        <f t="shared" si="0"/>
        <v>450</v>
      </c>
      <c r="E40" s="57">
        <v>253</v>
      </c>
      <c r="F40" s="58">
        <v>0</v>
      </c>
      <c r="G40" s="50">
        <f t="shared" si="5"/>
        <v>253</v>
      </c>
      <c r="H40" s="63">
        <f t="shared" si="6"/>
        <v>0.5622222222222222</v>
      </c>
      <c r="I40" s="61" t="s">
        <v>112</v>
      </c>
      <c r="J40" s="62">
        <f t="shared" si="7"/>
        <v>0.5622222222222222</v>
      </c>
      <c r="K40" s="165" t="s">
        <v>173</v>
      </c>
      <c r="L40" s="166"/>
      <c r="M40" s="110" t="s">
        <v>113</v>
      </c>
      <c r="N40" s="107">
        <v>320</v>
      </c>
      <c r="O40" s="107">
        <v>120</v>
      </c>
      <c r="P40" s="107">
        <f t="shared" si="1"/>
        <v>440</v>
      </c>
      <c r="Q40" s="107">
        <v>283</v>
      </c>
      <c r="R40" s="107">
        <v>68</v>
      </c>
      <c r="S40" s="107">
        <f t="shared" si="2"/>
        <v>351</v>
      </c>
      <c r="T40" s="109">
        <f t="shared" si="10"/>
        <v>0.884375</v>
      </c>
      <c r="U40" s="109">
        <f t="shared" si="10"/>
        <v>0.5666666666666667</v>
      </c>
      <c r="V40" s="109">
        <f t="shared" si="4"/>
        <v>0.7977272727272727</v>
      </c>
      <c r="W40" s="181">
        <v>42914</v>
      </c>
      <c r="X40" s="182"/>
    </row>
    <row r="41" spans="1:24" s="106" customFormat="1" ht="12" customHeight="1">
      <c r="A41" s="147" t="s">
        <v>38</v>
      </c>
      <c r="B41" s="148">
        <v>165</v>
      </c>
      <c r="C41" s="149">
        <v>40</v>
      </c>
      <c r="D41" s="150">
        <f t="shared" si="0"/>
        <v>205</v>
      </c>
      <c r="E41" s="148">
        <v>117</v>
      </c>
      <c r="F41" s="149">
        <v>22</v>
      </c>
      <c r="G41" s="150">
        <f t="shared" si="5"/>
        <v>139</v>
      </c>
      <c r="H41" s="151">
        <f t="shared" si="6"/>
        <v>0.7090909090909091</v>
      </c>
      <c r="I41" s="152">
        <f t="shared" si="6"/>
        <v>0.55</v>
      </c>
      <c r="J41" s="153">
        <f t="shared" si="7"/>
        <v>0.6780487804878049</v>
      </c>
      <c r="K41" s="206" t="s">
        <v>174</v>
      </c>
      <c r="L41" s="207"/>
      <c r="M41" s="110" t="s">
        <v>38</v>
      </c>
      <c r="N41" s="107">
        <v>155</v>
      </c>
      <c r="O41" s="107">
        <v>40</v>
      </c>
      <c r="P41" s="107">
        <f t="shared" si="1"/>
        <v>195</v>
      </c>
      <c r="Q41" s="107">
        <v>150</v>
      </c>
      <c r="R41" s="107">
        <v>32</v>
      </c>
      <c r="S41" s="107">
        <f t="shared" si="2"/>
        <v>182</v>
      </c>
      <c r="T41" s="109">
        <f t="shared" si="10"/>
        <v>0.967741935483871</v>
      </c>
      <c r="U41" s="109">
        <f t="shared" si="10"/>
        <v>0.8</v>
      </c>
      <c r="V41" s="109">
        <f t="shared" si="4"/>
        <v>0.9333333333333333</v>
      </c>
      <c r="W41" s="181">
        <v>42965</v>
      </c>
      <c r="X41" s="182"/>
    </row>
    <row r="42" spans="1:24" s="106" customFormat="1" ht="12" customHeight="1">
      <c r="A42" s="12" t="s">
        <v>39</v>
      </c>
      <c r="B42" s="57">
        <v>230</v>
      </c>
      <c r="C42" s="58">
        <v>40</v>
      </c>
      <c r="D42" s="50">
        <f t="shared" si="0"/>
        <v>270</v>
      </c>
      <c r="E42" s="81"/>
      <c r="F42" s="82"/>
      <c r="G42" s="83"/>
      <c r="H42" s="84"/>
      <c r="I42" s="85"/>
      <c r="J42" s="86"/>
      <c r="K42" s="136">
        <v>44038</v>
      </c>
      <c r="L42" s="137">
        <v>44052</v>
      </c>
      <c r="M42" s="110" t="s">
        <v>39</v>
      </c>
      <c r="N42" s="107">
        <v>250</v>
      </c>
      <c r="O42" s="107">
        <v>80</v>
      </c>
      <c r="P42" s="107">
        <f t="shared" si="1"/>
        <v>330</v>
      </c>
      <c r="Q42" s="107">
        <v>297</v>
      </c>
      <c r="R42" s="107">
        <v>28</v>
      </c>
      <c r="S42" s="107">
        <f t="shared" si="2"/>
        <v>325</v>
      </c>
      <c r="T42" s="109">
        <f t="shared" si="10"/>
        <v>1.188</v>
      </c>
      <c r="U42" s="109">
        <f t="shared" si="10"/>
        <v>0.35</v>
      </c>
      <c r="V42" s="109">
        <f t="shared" si="4"/>
        <v>0.9848484848484849</v>
      </c>
      <c r="W42" s="181">
        <v>42938</v>
      </c>
      <c r="X42" s="182"/>
    </row>
    <row r="43" spans="1:24" s="106" customFormat="1" ht="12" customHeight="1">
      <c r="A43" s="12" t="s">
        <v>40</v>
      </c>
      <c r="B43" s="57">
        <v>110</v>
      </c>
      <c r="C43" s="58">
        <v>30</v>
      </c>
      <c r="D43" s="50">
        <f t="shared" si="0"/>
        <v>140</v>
      </c>
      <c r="E43" s="57">
        <v>72</v>
      </c>
      <c r="F43" s="58">
        <v>5</v>
      </c>
      <c r="G43" s="50">
        <f t="shared" si="5"/>
        <v>77</v>
      </c>
      <c r="H43" s="63">
        <f t="shared" si="6"/>
        <v>0.6545454545454545</v>
      </c>
      <c r="I43" s="61">
        <f t="shared" si="6"/>
        <v>0.16666666666666666</v>
      </c>
      <c r="J43" s="62">
        <f t="shared" si="7"/>
        <v>0.55</v>
      </c>
      <c r="K43" s="165">
        <v>44043</v>
      </c>
      <c r="L43" s="166"/>
      <c r="M43" s="110" t="s">
        <v>40</v>
      </c>
      <c r="N43" s="107">
        <v>170</v>
      </c>
      <c r="O43" s="107">
        <v>60</v>
      </c>
      <c r="P43" s="107">
        <f t="shared" si="1"/>
        <v>230</v>
      </c>
      <c r="Q43" s="107">
        <v>191</v>
      </c>
      <c r="R43" s="107">
        <v>18</v>
      </c>
      <c r="S43" s="107">
        <f t="shared" si="2"/>
        <v>209</v>
      </c>
      <c r="T43" s="109">
        <f t="shared" si="10"/>
        <v>1.1235294117647059</v>
      </c>
      <c r="U43" s="109">
        <f t="shared" si="10"/>
        <v>0.3</v>
      </c>
      <c r="V43" s="109">
        <f t="shared" si="4"/>
        <v>0.908695652173913</v>
      </c>
      <c r="W43" s="189"/>
      <c r="X43" s="189"/>
    </row>
    <row r="44" spans="1:24" s="106" customFormat="1" ht="12" customHeight="1">
      <c r="A44" s="30" t="s">
        <v>41</v>
      </c>
      <c r="B44" s="31">
        <f>SUM(B45:B49)</f>
        <v>885</v>
      </c>
      <c r="C44" s="32">
        <f>SUM(C45:C49)</f>
        <v>280</v>
      </c>
      <c r="D44" s="44">
        <f t="shared" si="0"/>
        <v>1165</v>
      </c>
      <c r="E44" s="31">
        <f>SUM(E45:E49)</f>
        <v>519</v>
      </c>
      <c r="F44" s="32">
        <f>SUM(F45:F49)</f>
        <v>98</v>
      </c>
      <c r="G44" s="44">
        <f t="shared" si="5"/>
        <v>617</v>
      </c>
      <c r="H44" s="34">
        <f t="shared" si="6"/>
        <v>0.5864406779661017</v>
      </c>
      <c r="I44" s="38">
        <f t="shared" si="6"/>
        <v>0.35</v>
      </c>
      <c r="J44" s="39">
        <f t="shared" si="7"/>
        <v>0.5296137339055794</v>
      </c>
      <c r="K44" s="194"/>
      <c r="L44" s="194"/>
      <c r="M44" s="121" t="s">
        <v>41</v>
      </c>
      <c r="N44" s="103">
        <f>SUM(N45:N49)</f>
        <v>980</v>
      </c>
      <c r="O44" s="103">
        <f>SUM(O45:O49)</f>
        <v>370</v>
      </c>
      <c r="P44" s="103">
        <f t="shared" si="1"/>
        <v>1350</v>
      </c>
      <c r="Q44" s="103">
        <f>SUM(Q45:Q49)</f>
        <v>803</v>
      </c>
      <c r="R44" s="103">
        <f>SUM(R45:R49)</f>
        <v>112</v>
      </c>
      <c r="S44" s="103">
        <f t="shared" si="2"/>
        <v>915</v>
      </c>
      <c r="T44" s="118">
        <f t="shared" si="10"/>
        <v>0.8193877551020409</v>
      </c>
      <c r="U44" s="118">
        <f t="shared" si="10"/>
        <v>0.3027027027027027</v>
      </c>
      <c r="V44" s="118">
        <f>S44/P44</f>
        <v>0.6777777777777778</v>
      </c>
      <c r="W44" s="191"/>
      <c r="X44" s="191"/>
    </row>
    <row r="45" spans="1:24" s="106" customFormat="1" ht="12" customHeight="1">
      <c r="A45" s="12" t="s">
        <v>42</v>
      </c>
      <c r="B45" s="57">
        <v>40</v>
      </c>
      <c r="C45" s="58">
        <v>15</v>
      </c>
      <c r="D45" s="50">
        <f t="shared" si="0"/>
        <v>55</v>
      </c>
      <c r="E45" s="57">
        <v>12</v>
      </c>
      <c r="F45" s="58">
        <v>2</v>
      </c>
      <c r="G45" s="50">
        <f t="shared" si="5"/>
        <v>14</v>
      </c>
      <c r="H45" s="63">
        <f t="shared" si="6"/>
        <v>0.3</v>
      </c>
      <c r="I45" s="61">
        <f t="shared" si="6"/>
        <v>0.13333333333333333</v>
      </c>
      <c r="J45" s="62">
        <f t="shared" si="7"/>
        <v>0.2545454545454545</v>
      </c>
      <c r="K45" s="165">
        <v>44058</v>
      </c>
      <c r="L45" s="166"/>
      <c r="M45" s="110" t="s">
        <v>42</v>
      </c>
      <c r="N45" s="107">
        <v>100</v>
      </c>
      <c r="O45" s="107">
        <v>20</v>
      </c>
      <c r="P45" s="107">
        <f t="shared" si="1"/>
        <v>120</v>
      </c>
      <c r="Q45" s="107">
        <v>49</v>
      </c>
      <c r="R45" s="107">
        <v>5</v>
      </c>
      <c r="S45" s="107">
        <f t="shared" si="2"/>
        <v>54</v>
      </c>
      <c r="T45" s="109">
        <f t="shared" si="10"/>
        <v>0.49</v>
      </c>
      <c r="U45" s="109">
        <f t="shared" si="10"/>
        <v>0.25</v>
      </c>
      <c r="V45" s="109">
        <f t="shared" si="4"/>
        <v>0.45</v>
      </c>
      <c r="W45" s="181">
        <v>42962</v>
      </c>
      <c r="X45" s="182"/>
    </row>
    <row r="46" spans="1:24" s="106" customFormat="1" ht="12" customHeight="1">
      <c r="A46" s="12" t="s">
        <v>43</v>
      </c>
      <c r="B46" s="57">
        <v>200</v>
      </c>
      <c r="C46" s="58">
        <v>60</v>
      </c>
      <c r="D46" s="50">
        <f t="shared" si="0"/>
        <v>260</v>
      </c>
      <c r="E46" s="57">
        <v>131</v>
      </c>
      <c r="F46" s="58">
        <v>20</v>
      </c>
      <c r="G46" s="50">
        <f t="shared" si="5"/>
        <v>151</v>
      </c>
      <c r="H46" s="63">
        <f t="shared" si="6"/>
        <v>0.655</v>
      </c>
      <c r="I46" s="61">
        <f t="shared" si="6"/>
        <v>0.3333333333333333</v>
      </c>
      <c r="J46" s="62">
        <f t="shared" si="7"/>
        <v>0.5807692307692308</v>
      </c>
      <c r="K46" s="165">
        <v>44058</v>
      </c>
      <c r="L46" s="166"/>
      <c r="M46" s="110" t="s">
        <v>43</v>
      </c>
      <c r="N46" s="107">
        <v>240</v>
      </c>
      <c r="O46" s="107">
        <v>60</v>
      </c>
      <c r="P46" s="107">
        <f t="shared" si="1"/>
        <v>300</v>
      </c>
      <c r="Q46" s="107">
        <v>206</v>
      </c>
      <c r="R46" s="107">
        <v>40</v>
      </c>
      <c r="S46" s="107">
        <f t="shared" si="2"/>
        <v>246</v>
      </c>
      <c r="T46" s="109">
        <f t="shared" si="10"/>
        <v>0.8583333333333333</v>
      </c>
      <c r="U46" s="109">
        <f t="shared" si="10"/>
        <v>0.6666666666666666</v>
      </c>
      <c r="V46" s="109">
        <f t="shared" si="4"/>
        <v>0.82</v>
      </c>
      <c r="W46" s="181">
        <v>42962</v>
      </c>
      <c r="X46" s="182"/>
    </row>
    <row r="47" spans="1:24" s="106" customFormat="1" ht="12" customHeight="1">
      <c r="A47" s="12" t="s">
        <v>44</v>
      </c>
      <c r="B47" s="57">
        <v>415</v>
      </c>
      <c r="C47" s="58">
        <v>125</v>
      </c>
      <c r="D47" s="50">
        <f t="shared" si="0"/>
        <v>540</v>
      </c>
      <c r="E47" s="57">
        <v>248</v>
      </c>
      <c r="F47" s="58">
        <v>37</v>
      </c>
      <c r="G47" s="50">
        <f t="shared" si="5"/>
        <v>285</v>
      </c>
      <c r="H47" s="63">
        <f t="shared" si="6"/>
        <v>0.5975903614457831</v>
      </c>
      <c r="I47" s="61">
        <f t="shared" si="6"/>
        <v>0.296</v>
      </c>
      <c r="J47" s="62">
        <f t="shared" si="7"/>
        <v>0.5277777777777778</v>
      </c>
      <c r="K47" s="165">
        <v>44058</v>
      </c>
      <c r="L47" s="166"/>
      <c r="M47" s="110" t="s">
        <v>44</v>
      </c>
      <c r="N47" s="107">
        <v>430</v>
      </c>
      <c r="O47" s="107">
        <v>230</v>
      </c>
      <c r="P47" s="107">
        <f t="shared" si="1"/>
        <v>660</v>
      </c>
      <c r="Q47" s="107">
        <v>412</v>
      </c>
      <c r="R47" s="107">
        <v>39</v>
      </c>
      <c r="S47" s="107">
        <f t="shared" si="2"/>
        <v>451</v>
      </c>
      <c r="T47" s="109">
        <f t="shared" si="10"/>
        <v>0.958139534883721</v>
      </c>
      <c r="U47" s="109">
        <f>R47/O47</f>
        <v>0.16956521739130434</v>
      </c>
      <c r="V47" s="109">
        <f>S47/P47</f>
        <v>0.6833333333333333</v>
      </c>
      <c r="W47" s="181">
        <v>42962</v>
      </c>
      <c r="X47" s="182"/>
    </row>
    <row r="48" spans="1:24" s="106" customFormat="1" ht="12" customHeight="1">
      <c r="A48" s="12" t="s">
        <v>45</v>
      </c>
      <c r="B48" s="57">
        <v>110</v>
      </c>
      <c r="C48" s="58">
        <v>40</v>
      </c>
      <c r="D48" s="50">
        <f t="shared" si="0"/>
        <v>150</v>
      </c>
      <c r="E48" s="57">
        <v>85</v>
      </c>
      <c r="F48" s="58">
        <v>21</v>
      </c>
      <c r="G48" s="50">
        <f t="shared" si="5"/>
        <v>106</v>
      </c>
      <c r="H48" s="63">
        <f t="shared" si="6"/>
        <v>0.7727272727272727</v>
      </c>
      <c r="I48" s="61">
        <f t="shared" si="6"/>
        <v>0.525</v>
      </c>
      <c r="J48" s="62">
        <f t="shared" si="7"/>
        <v>0.7066666666666667</v>
      </c>
      <c r="K48" s="165">
        <v>44058</v>
      </c>
      <c r="L48" s="166"/>
      <c r="M48" s="110" t="s">
        <v>45</v>
      </c>
      <c r="N48" s="107">
        <v>110</v>
      </c>
      <c r="O48" s="107">
        <v>30</v>
      </c>
      <c r="P48" s="107">
        <f t="shared" si="1"/>
        <v>140</v>
      </c>
      <c r="Q48" s="107">
        <v>96</v>
      </c>
      <c r="R48" s="107">
        <v>13</v>
      </c>
      <c r="S48" s="107">
        <f t="shared" si="2"/>
        <v>109</v>
      </c>
      <c r="T48" s="109">
        <f t="shared" si="10"/>
        <v>0.8727272727272727</v>
      </c>
      <c r="U48" s="109">
        <f t="shared" si="10"/>
        <v>0.43333333333333335</v>
      </c>
      <c r="V48" s="109">
        <f t="shared" si="4"/>
        <v>0.7785714285714286</v>
      </c>
      <c r="W48" s="181">
        <v>42962</v>
      </c>
      <c r="X48" s="182"/>
    </row>
    <row r="49" spans="1:24" s="106" customFormat="1" ht="12" customHeight="1">
      <c r="A49" s="12" t="s">
        <v>187</v>
      </c>
      <c r="B49" s="57">
        <v>120</v>
      </c>
      <c r="C49" s="58">
        <v>40</v>
      </c>
      <c r="D49" s="50">
        <f t="shared" si="0"/>
        <v>160</v>
      </c>
      <c r="E49" s="57">
        <v>43</v>
      </c>
      <c r="F49" s="58">
        <v>18</v>
      </c>
      <c r="G49" s="50">
        <f t="shared" si="5"/>
        <v>61</v>
      </c>
      <c r="H49" s="63">
        <f t="shared" si="6"/>
        <v>0.35833333333333334</v>
      </c>
      <c r="I49" s="61">
        <f t="shared" si="6"/>
        <v>0.45</v>
      </c>
      <c r="J49" s="62">
        <f t="shared" si="7"/>
        <v>0.38125</v>
      </c>
      <c r="K49" s="165">
        <v>44057</v>
      </c>
      <c r="L49" s="166"/>
      <c r="M49" s="110" t="s">
        <v>46</v>
      </c>
      <c r="N49" s="107">
        <v>100</v>
      </c>
      <c r="O49" s="107">
        <v>30</v>
      </c>
      <c r="P49" s="107">
        <f t="shared" si="1"/>
        <v>130</v>
      </c>
      <c r="Q49" s="107">
        <v>40</v>
      </c>
      <c r="R49" s="107">
        <v>15</v>
      </c>
      <c r="S49" s="107">
        <f t="shared" si="2"/>
        <v>55</v>
      </c>
      <c r="T49" s="109">
        <f t="shared" si="10"/>
        <v>0.4</v>
      </c>
      <c r="U49" s="109">
        <f t="shared" si="10"/>
        <v>0.5</v>
      </c>
      <c r="V49" s="109">
        <f t="shared" si="4"/>
        <v>0.4230769230769231</v>
      </c>
      <c r="W49" s="181">
        <v>42962</v>
      </c>
      <c r="X49" s="182"/>
    </row>
    <row r="50" spans="1:24" s="106" customFormat="1" ht="12" customHeight="1">
      <c r="A50" s="30" t="s">
        <v>47</v>
      </c>
      <c r="B50" s="31">
        <v>111</v>
      </c>
      <c r="C50" s="32">
        <v>0</v>
      </c>
      <c r="D50" s="44">
        <f t="shared" si="0"/>
        <v>111</v>
      </c>
      <c r="E50" s="31">
        <v>501</v>
      </c>
      <c r="F50" s="32">
        <v>0</v>
      </c>
      <c r="G50" s="44">
        <f t="shared" si="5"/>
        <v>501</v>
      </c>
      <c r="H50" s="34">
        <f t="shared" si="6"/>
        <v>4.513513513513513</v>
      </c>
      <c r="I50" s="38" t="s">
        <v>112</v>
      </c>
      <c r="J50" s="39">
        <f t="shared" si="7"/>
        <v>4.513513513513513</v>
      </c>
      <c r="K50" s="170" t="s">
        <v>175</v>
      </c>
      <c r="L50" s="171"/>
      <c r="M50" s="121" t="s">
        <v>47</v>
      </c>
      <c r="N50" s="103">
        <v>110</v>
      </c>
      <c r="O50" s="103">
        <v>0</v>
      </c>
      <c r="P50" s="103">
        <f t="shared" si="1"/>
        <v>110</v>
      </c>
      <c r="Q50" s="103">
        <v>342</v>
      </c>
      <c r="R50" s="103">
        <v>0</v>
      </c>
      <c r="S50" s="103">
        <f t="shared" si="2"/>
        <v>342</v>
      </c>
      <c r="T50" s="118">
        <f t="shared" si="10"/>
        <v>3.109090909090909</v>
      </c>
      <c r="U50" s="118" t="s">
        <v>112</v>
      </c>
      <c r="V50" s="118">
        <f t="shared" si="4"/>
        <v>3.109090909090909</v>
      </c>
      <c r="W50" s="191"/>
      <c r="X50" s="191"/>
    </row>
    <row r="51" spans="1:24" s="106" customFormat="1" ht="12" customHeight="1">
      <c r="A51" s="30" t="s">
        <v>48</v>
      </c>
      <c r="B51" s="31">
        <f>SUM(B52:B54)</f>
        <v>264</v>
      </c>
      <c r="C51" s="32">
        <f>SUM(C52:C54)</f>
        <v>0</v>
      </c>
      <c r="D51" s="44">
        <f t="shared" si="0"/>
        <v>264</v>
      </c>
      <c r="E51" s="45"/>
      <c r="F51" s="32">
        <f>SUM(F52:F54)</f>
        <v>0</v>
      </c>
      <c r="G51" s="46"/>
      <c r="H51" s="47"/>
      <c r="I51" s="38" t="s">
        <v>112</v>
      </c>
      <c r="J51" s="36"/>
      <c r="K51" s="167"/>
      <c r="L51" s="167"/>
      <c r="M51" s="121" t="s">
        <v>48</v>
      </c>
      <c r="N51" s="103">
        <f>SUM(N52:N54)</f>
        <v>240</v>
      </c>
      <c r="O51" s="103">
        <f>SUM(O52:O54)</f>
        <v>0</v>
      </c>
      <c r="P51" s="103">
        <f t="shared" si="1"/>
        <v>240</v>
      </c>
      <c r="Q51" s="103">
        <f>SUM(Q52:Q54)</f>
        <v>765</v>
      </c>
      <c r="R51" s="103">
        <f>SUM(R52:R54)</f>
        <v>0</v>
      </c>
      <c r="S51" s="103">
        <f t="shared" si="2"/>
        <v>765</v>
      </c>
      <c r="T51" s="118">
        <f t="shared" si="10"/>
        <v>3.1875</v>
      </c>
      <c r="U51" s="118" t="s">
        <v>112</v>
      </c>
      <c r="V51" s="118">
        <f t="shared" si="4"/>
        <v>3.1875</v>
      </c>
      <c r="W51" s="191"/>
      <c r="X51" s="191"/>
    </row>
    <row r="52" spans="1:24" s="106" customFormat="1" ht="12" customHeight="1">
      <c r="A52" s="12" t="s">
        <v>49</v>
      </c>
      <c r="B52" s="57">
        <v>62</v>
      </c>
      <c r="C52" s="58">
        <v>0</v>
      </c>
      <c r="D52" s="50">
        <f t="shared" si="0"/>
        <v>62</v>
      </c>
      <c r="E52" s="81"/>
      <c r="F52" s="58">
        <v>0</v>
      </c>
      <c r="G52" s="83"/>
      <c r="H52" s="84"/>
      <c r="I52" s="61" t="s">
        <v>112</v>
      </c>
      <c r="J52" s="86"/>
      <c r="K52" s="193" t="s">
        <v>176</v>
      </c>
      <c r="L52" s="193"/>
      <c r="M52" s="110" t="s">
        <v>49</v>
      </c>
      <c r="N52" s="107">
        <v>68</v>
      </c>
      <c r="O52" s="107">
        <v>0</v>
      </c>
      <c r="P52" s="107">
        <f t="shared" si="1"/>
        <v>68</v>
      </c>
      <c r="Q52" s="107">
        <v>396</v>
      </c>
      <c r="R52" s="107">
        <v>0</v>
      </c>
      <c r="S52" s="107">
        <f t="shared" si="2"/>
        <v>396</v>
      </c>
      <c r="T52" s="109">
        <f t="shared" si="10"/>
        <v>5.823529411764706</v>
      </c>
      <c r="U52" s="109" t="s">
        <v>112</v>
      </c>
      <c r="V52" s="109">
        <f t="shared" si="4"/>
        <v>5.823529411764706</v>
      </c>
      <c r="W52" s="138" t="s">
        <v>147</v>
      </c>
      <c r="X52" s="111" t="s">
        <v>148</v>
      </c>
    </row>
    <row r="53" spans="1:24" s="106" customFormat="1" ht="12" customHeight="1">
      <c r="A53" s="12" t="s">
        <v>50</v>
      </c>
      <c r="B53" s="57">
        <v>135</v>
      </c>
      <c r="C53" s="58">
        <v>0</v>
      </c>
      <c r="D53" s="50">
        <f t="shared" si="0"/>
        <v>135</v>
      </c>
      <c r="E53" s="57">
        <v>186</v>
      </c>
      <c r="F53" s="58">
        <v>0</v>
      </c>
      <c r="G53" s="50">
        <f t="shared" si="5"/>
        <v>186</v>
      </c>
      <c r="H53" s="63">
        <f t="shared" si="6"/>
        <v>1.3777777777777778</v>
      </c>
      <c r="I53" s="61" t="s">
        <v>112</v>
      </c>
      <c r="J53" s="62">
        <f t="shared" si="7"/>
        <v>1.3777777777777778</v>
      </c>
      <c r="K53" s="204"/>
      <c r="L53" s="205"/>
      <c r="M53" s="110" t="s">
        <v>50</v>
      </c>
      <c r="N53" s="107">
        <v>112</v>
      </c>
      <c r="O53" s="107">
        <v>0</v>
      </c>
      <c r="P53" s="107">
        <f t="shared" si="1"/>
        <v>112</v>
      </c>
      <c r="Q53" s="107">
        <v>206</v>
      </c>
      <c r="R53" s="107">
        <v>0</v>
      </c>
      <c r="S53" s="107">
        <f t="shared" si="2"/>
        <v>206</v>
      </c>
      <c r="T53" s="109">
        <f t="shared" si="10"/>
        <v>1.8392857142857142</v>
      </c>
      <c r="U53" s="109" t="s">
        <v>112</v>
      </c>
      <c r="V53" s="109">
        <f t="shared" si="4"/>
        <v>1.8392857142857142</v>
      </c>
      <c r="W53" s="189"/>
      <c r="X53" s="189"/>
    </row>
    <row r="54" spans="1:24" s="106" customFormat="1" ht="12" customHeight="1">
      <c r="A54" s="12" t="s">
        <v>51</v>
      </c>
      <c r="B54" s="57">
        <v>67</v>
      </c>
      <c r="C54" s="58">
        <v>0</v>
      </c>
      <c r="D54" s="50">
        <f t="shared" si="0"/>
        <v>67</v>
      </c>
      <c r="E54" s="57">
        <v>228</v>
      </c>
      <c r="F54" s="58">
        <v>0</v>
      </c>
      <c r="G54" s="50">
        <f t="shared" si="5"/>
        <v>228</v>
      </c>
      <c r="H54" s="63">
        <f>E54/B54</f>
        <v>3.4029850746268657</v>
      </c>
      <c r="I54" s="61" t="s">
        <v>112</v>
      </c>
      <c r="J54" s="62">
        <f t="shared" si="7"/>
        <v>3.4029850746268657</v>
      </c>
      <c r="K54" s="190"/>
      <c r="L54" s="190"/>
      <c r="M54" s="110" t="s">
        <v>51</v>
      </c>
      <c r="N54" s="107">
        <v>60</v>
      </c>
      <c r="O54" s="107">
        <v>0</v>
      </c>
      <c r="P54" s="107">
        <f t="shared" si="1"/>
        <v>60</v>
      </c>
      <c r="Q54" s="107">
        <v>163</v>
      </c>
      <c r="R54" s="107">
        <v>0</v>
      </c>
      <c r="S54" s="107">
        <f t="shared" si="2"/>
        <v>163</v>
      </c>
      <c r="T54" s="109">
        <f t="shared" si="10"/>
        <v>2.716666666666667</v>
      </c>
      <c r="U54" s="109" t="s">
        <v>112</v>
      </c>
      <c r="V54" s="109">
        <f t="shared" si="4"/>
        <v>2.716666666666667</v>
      </c>
      <c r="W54" s="189"/>
      <c r="X54" s="189"/>
    </row>
    <row r="55" spans="1:24" s="106" customFormat="1" ht="12" customHeight="1">
      <c r="A55" s="30" t="s">
        <v>115</v>
      </c>
      <c r="B55" s="31">
        <v>410</v>
      </c>
      <c r="C55" s="32">
        <v>100</v>
      </c>
      <c r="D55" s="44">
        <f t="shared" si="0"/>
        <v>510</v>
      </c>
      <c r="E55" s="31">
        <v>824</v>
      </c>
      <c r="F55" s="32">
        <v>50</v>
      </c>
      <c r="G55" s="44">
        <f t="shared" si="5"/>
        <v>874</v>
      </c>
      <c r="H55" s="34">
        <f>E55/B55</f>
        <v>2.0097560975609756</v>
      </c>
      <c r="I55" s="38">
        <f>F55/C55</f>
        <v>0.5</v>
      </c>
      <c r="J55" s="39">
        <f t="shared" si="7"/>
        <v>1.7137254901960783</v>
      </c>
      <c r="K55" s="178"/>
      <c r="L55" s="178"/>
      <c r="M55" s="121" t="s">
        <v>115</v>
      </c>
      <c r="N55" s="103">
        <v>360</v>
      </c>
      <c r="O55" s="103">
        <v>100</v>
      </c>
      <c r="P55" s="103">
        <f t="shared" si="1"/>
        <v>460</v>
      </c>
      <c r="Q55" s="103">
        <v>418</v>
      </c>
      <c r="R55" s="103">
        <v>27</v>
      </c>
      <c r="S55" s="103">
        <f t="shared" si="2"/>
        <v>445</v>
      </c>
      <c r="T55" s="118">
        <f t="shared" si="10"/>
        <v>1.1611111111111112</v>
      </c>
      <c r="U55" s="118">
        <f t="shared" si="10"/>
        <v>0.27</v>
      </c>
      <c r="V55" s="118">
        <f t="shared" si="4"/>
        <v>0.967391304347826</v>
      </c>
      <c r="W55" s="182" t="s">
        <v>149</v>
      </c>
      <c r="X55" s="182"/>
    </row>
    <row r="56" spans="1:24" s="106" customFormat="1" ht="12" customHeight="1">
      <c r="A56" s="30" t="s">
        <v>52</v>
      </c>
      <c r="B56" s="31">
        <f>SUM(B57:B65)</f>
        <v>3910</v>
      </c>
      <c r="C56" s="32">
        <f>SUM(C57:C65)</f>
        <v>340</v>
      </c>
      <c r="D56" s="44">
        <f t="shared" si="0"/>
        <v>4250</v>
      </c>
      <c r="E56" s="45"/>
      <c r="F56" s="33"/>
      <c r="G56" s="46"/>
      <c r="H56" s="47"/>
      <c r="I56" s="35"/>
      <c r="J56" s="36"/>
      <c r="K56" s="167"/>
      <c r="L56" s="167"/>
      <c r="M56" s="121" t="s">
        <v>52</v>
      </c>
      <c r="N56" s="103">
        <f>SUM(N57:N65)</f>
        <v>3333</v>
      </c>
      <c r="O56" s="103">
        <f>SUM(O57:O65)</f>
        <v>720</v>
      </c>
      <c r="P56" s="103">
        <f t="shared" si="1"/>
        <v>4053</v>
      </c>
      <c r="Q56" s="104"/>
      <c r="R56" s="104"/>
      <c r="S56" s="104"/>
      <c r="T56" s="105"/>
      <c r="U56" s="105"/>
      <c r="V56" s="105"/>
      <c r="W56" s="203"/>
      <c r="X56" s="203"/>
    </row>
    <row r="57" spans="1:24" s="106" customFormat="1" ht="12" customHeight="1">
      <c r="A57" s="15" t="s">
        <v>53</v>
      </c>
      <c r="B57" s="57">
        <v>460</v>
      </c>
      <c r="C57" s="58">
        <v>210</v>
      </c>
      <c r="D57" s="50">
        <f t="shared" si="0"/>
        <v>670</v>
      </c>
      <c r="E57" s="81"/>
      <c r="F57" s="82"/>
      <c r="G57" s="83"/>
      <c r="H57" s="84"/>
      <c r="I57" s="85"/>
      <c r="J57" s="86"/>
      <c r="K57" s="192" t="s">
        <v>177</v>
      </c>
      <c r="L57" s="193"/>
      <c r="M57" s="113" t="s">
        <v>53</v>
      </c>
      <c r="N57" s="107">
        <v>720</v>
      </c>
      <c r="O57" s="107">
        <v>450</v>
      </c>
      <c r="P57" s="107">
        <f t="shared" si="1"/>
        <v>1170</v>
      </c>
      <c r="Q57" s="107">
        <v>446</v>
      </c>
      <c r="R57" s="107">
        <v>45</v>
      </c>
      <c r="S57" s="107">
        <f t="shared" si="2"/>
        <v>491</v>
      </c>
      <c r="T57" s="109">
        <f t="shared" si="10"/>
        <v>0.6194444444444445</v>
      </c>
      <c r="U57" s="109">
        <f t="shared" si="10"/>
        <v>0.1</v>
      </c>
      <c r="V57" s="109">
        <f t="shared" si="4"/>
        <v>0.41965811965811967</v>
      </c>
      <c r="W57" s="185"/>
      <c r="X57" s="185"/>
    </row>
    <row r="58" spans="1:24" s="106" customFormat="1" ht="12" customHeight="1">
      <c r="A58" s="12" t="s">
        <v>160</v>
      </c>
      <c r="B58" s="57">
        <v>680</v>
      </c>
      <c r="C58" s="58">
        <v>0</v>
      </c>
      <c r="D58" s="50">
        <f t="shared" si="0"/>
        <v>680</v>
      </c>
      <c r="E58" s="81"/>
      <c r="F58" s="58">
        <v>0</v>
      </c>
      <c r="G58" s="83"/>
      <c r="H58" s="84"/>
      <c r="I58" s="61" t="s">
        <v>112</v>
      </c>
      <c r="J58" s="86"/>
      <c r="K58" s="192" t="s">
        <v>178</v>
      </c>
      <c r="L58" s="193"/>
      <c r="M58" s="110" t="s">
        <v>54</v>
      </c>
      <c r="N58" s="107">
        <v>250</v>
      </c>
      <c r="O58" s="107">
        <v>60</v>
      </c>
      <c r="P58" s="107">
        <f t="shared" si="1"/>
        <v>310</v>
      </c>
      <c r="Q58" s="107">
        <v>48</v>
      </c>
      <c r="R58" s="107">
        <v>4</v>
      </c>
      <c r="S58" s="107">
        <f t="shared" si="2"/>
        <v>52</v>
      </c>
      <c r="T58" s="109">
        <f t="shared" si="10"/>
        <v>0.192</v>
      </c>
      <c r="U58" s="109">
        <f t="shared" si="10"/>
        <v>0.06666666666666667</v>
      </c>
      <c r="V58" s="109">
        <f t="shared" si="4"/>
        <v>0.16774193548387098</v>
      </c>
      <c r="W58" s="181">
        <v>42968</v>
      </c>
      <c r="X58" s="182"/>
    </row>
    <row r="59" spans="1:24" s="106" customFormat="1" ht="12" customHeight="1">
      <c r="A59" s="12" t="s">
        <v>24</v>
      </c>
      <c r="B59" s="57">
        <v>660</v>
      </c>
      <c r="C59" s="58">
        <v>0</v>
      </c>
      <c r="D59" s="50">
        <f t="shared" si="0"/>
        <v>660</v>
      </c>
      <c r="E59" s="81"/>
      <c r="F59" s="58">
        <v>0</v>
      </c>
      <c r="G59" s="83"/>
      <c r="H59" s="84"/>
      <c r="I59" s="61" t="s">
        <v>112</v>
      </c>
      <c r="J59" s="86"/>
      <c r="K59" s="192" t="s">
        <v>178</v>
      </c>
      <c r="L59" s="193"/>
      <c r="M59" s="110" t="s">
        <v>24</v>
      </c>
      <c r="N59" s="107">
        <v>500</v>
      </c>
      <c r="O59" s="107">
        <v>0</v>
      </c>
      <c r="P59" s="107">
        <f t="shared" si="1"/>
        <v>500</v>
      </c>
      <c r="Q59" s="107">
        <v>501</v>
      </c>
      <c r="R59" s="107">
        <v>0</v>
      </c>
      <c r="S59" s="107">
        <f t="shared" si="2"/>
        <v>501</v>
      </c>
      <c r="T59" s="109">
        <f t="shared" si="10"/>
        <v>1.002</v>
      </c>
      <c r="U59" s="109" t="s">
        <v>112</v>
      </c>
      <c r="V59" s="109">
        <f t="shared" si="4"/>
        <v>1.002</v>
      </c>
      <c r="W59" s="181">
        <v>42973</v>
      </c>
      <c r="X59" s="182"/>
    </row>
    <row r="60" spans="1:24" s="106" customFormat="1" ht="12" customHeight="1">
      <c r="A60" s="12" t="s">
        <v>25</v>
      </c>
      <c r="B60" s="57">
        <v>870</v>
      </c>
      <c r="C60" s="58">
        <v>0</v>
      </c>
      <c r="D60" s="50">
        <f t="shared" si="0"/>
        <v>870</v>
      </c>
      <c r="E60" s="81"/>
      <c r="F60" s="58">
        <v>0</v>
      </c>
      <c r="G60" s="83"/>
      <c r="H60" s="84"/>
      <c r="I60" s="61" t="s">
        <v>112</v>
      </c>
      <c r="J60" s="86"/>
      <c r="K60" s="192" t="s">
        <v>178</v>
      </c>
      <c r="L60" s="193"/>
      <c r="M60" s="110" t="s">
        <v>25</v>
      </c>
      <c r="N60" s="107">
        <v>780</v>
      </c>
      <c r="O60" s="107">
        <v>30</v>
      </c>
      <c r="P60" s="107">
        <f t="shared" si="1"/>
        <v>810</v>
      </c>
      <c r="Q60" s="107">
        <v>1288</v>
      </c>
      <c r="R60" s="107">
        <v>20</v>
      </c>
      <c r="S60" s="107">
        <f t="shared" si="2"/>
        <v>1308</v>
      </c>
      <c r="T60" s="109">
        <f t="shared" si="10"/>
        <v>1.6512820512820512</v>
      </c>
      <c r="U60" s="109">
        <f t="shared" si="10"/>
        <v>0.6666666666666666</v>
      </c>
      <c r="V60" s="109">
        <f t="shared" si="4"/>
        <v>1.614814814814815</v>
      </c>
      <c r="W60" s="185"/>
      <c r="X60" s="185"/>
    </row>
    <row r="61" spans="1:24" s="106" customFormat="1" ht="12" customHeight="1">
      <c r="A61" s="12" t="s">
        <v>55</v>
      </c>
      <c r="B61" s="57">
        <v>280</v>
      </c>
      <c r="C61" s="58">
        <v>30</v>
      </c>
      <c r="D61" s="50">
        <f t="shared" si="0"/>
        <v>310</v>
      </c>
      <c r="E61" s="81"/>
      <c r="F61" s="82"/>
      <c r="G61" s="83"/>
      <c r="H61" s="84"/>
      <c r="I61" s="85"/>
      <c r="J61" s="86"/>
      <c r="K61" s="192" t="s">
        <v>179</v>
      </c>
      <c r="L61" s="193"/>
      <c r="M61" s="110" t="s">
        <v>55</v>
      </c>
      <c r="N61" s="107">
        <v>200</v>
      </c>
      <c r="O61" s="107">
        <v>30</v>
      </c>
      <c r="P61" s="107">
        <f t="shared" si="1"/>
        <v>230</v>
      </c>
      <c r="Q61" s="115"/>
      <c r="R61" s="115"/>
      <c r="S61" s="115"/>
      <c r="T61" s="117"/>
      <c r="U61" s="117"/>
      <c r="V61" s="117"/>
      <c r="W61" s="119">
        <v>42896</v>
      </c>
      <c r="X61" s="114">
        <v>42959</v>
      </c>
    </row>
    <row r="62" spans="1:24" s="106" customFormat="1" ht="12" customHeight="1">
      <c r="A62" s="12" t="s">
        <v>26</v>
      </c>
      <c r="B62" s="57">
        <v>215</v>
      </c>
      <c r="C62" s="58">
        <v>30</v>
      </c>
      <c r="D62" s="50">
        <f t="shared" si="0"/>
        <v>245</v>
      </c>
      <c r="E62" s="81"/>
      <c r="F62" s="82"/>
      <c r="G62" s="83"/>
      <c r="H62" s="84"/>
      <c r="I62" s="85"/>
      <c r="J62" s="86"/>
      <c r="K62" s="192" t="s">
        <v>180</v>
      </c>
      <c r="L62" s="193"/>
      <c r="M62" s="110" t="s">
        <v>26</v>
      </c>
      <c r="N62" s="107">
        <v>400</v>
      </c>
      <c r="O62" s="107">
        <v>30</v>
      </c>
      <c r="P62" s="107">
        <f t="shared" si="1"/>
        <v>430</v>
      </c>
      <c r="Q62" s="107">
        <v>226</v>
      </c>
      <c r="R62" s="107">
        <v>22</v>
      </c>
      <c r="S62" s="107">
        <f>Q62+R62</f>
        <v>248</v>
      </c>
      <c r="T62" s="109">
        <f>Q62/N62</f>
        <v>0.565</v>
      </c>
      <c r="U62" s="109">
        <f>R62/O62</f>
        <v>0.7333333333333333</v>
      </c>
      <c r="V62" s="109">
        <f>S62/P62</f>
        <v>0.5767441860465117</v>
      </c>
      <c r="W62" s="181">
        <v>42947</v>
      </c>
      <c r="X62" s="182"/>
    </row>
    <row r="63" spans="1:24" s="106" customFormat="1" ht="12" customHeight="1">
      <c r="A63" s="12" t="s">
        <v>56</v>
      </c>
      <c r="B63" s="57">
        <v>360</v>
      </c>
      <c r="C63" s="58">
        <v>70</v>
      </c>
      <c r="D63" s="50">
        <f t="shared" si="0"/>
        <v>430</v>
      </c>
      <c r="E63" s="57">
        <v>413</v>
      </c>
      <c r="F63" s="58">
        <v>43</v>
      </c>
      <c r="G63" s="50">
        <f t="shared" si="5"/>
        <v>456</v>
      </c>
      <c r="H63" s="63">
        <f>E63/B63</f>
        <v>1.1472222222222221</v>
      </c>
      <c r="I63" s="61">
        <f>F63/C63</f>
        <v>0.6142857142857143</v>
      </c>
      <c r="J63" s="62">
        <f t="shared" si="7"/>
        <v>1.0604651162790697</v>
      </c>
      <c r="K63" s="188"/>
      <c r="L63" s="188"/>
      <c r="M63" s="110" t="s">
        <v>56</v>
      </c>
      <c r="N63" s="107">
        <v>180</v>
      </c>
      <c r="O63" s="107">
        <v>60</v>
      </c>
      <c r="P63" s="107">
        <f t="shared" si="1"/>
        <v>240</v>
      </c>
      <c r="Q63" s="107">
        <v>435</v>
      </c>
      <c r="R63" s="107">
        <v>52</v>
      </c>
      <c r="S63" s="107">
        <f t="shared" si="2"/>
        <v>487</v>
      </c>
      <c r="T63" s="109">
        <f t="shared" si="10"/>
        <v>2.4166666666666665</v>
      </c>
      <c r="U63" s="109">
        <f t="shared" si="10"/>
        <v>0.8666666666666667</v>
      </c>
      <c r="V63" s="109">
        <f t="shared" si="4"/>
        <v>2.029166666666667</v>
      </c>
      <c r="W63" s="185"/>
      <c r="X63" s="185"/>
    </row>
    <row r="64" spans="1:24" s="106" customFormat="1" ht="12" customHeight="1">
      <c r="A64" s="12" t="s">
        <v>133</v>
      </c>
      <c r="B64" s="57">
        <v>330</v>
      </c>
      <c r="C64" s="58">
        <v>0</v>
      </c>
      <c r="D64" s="50">
        <f t="shared" si="0"/>
        <v>330</v>
      </c>
      <c r="E64" s="81"/>
      <c r="F64" s="58">
        <v>0</v>
      </c>
      <c r="G64" s="83"/>
      <c r="H64" s="84"/>
      <c r="I64" s="61" t="s">
        <v>112</v>
      </c>
      <c r="J64" s="86"/>
      <c r="K64" s="192" t="s">
        <v>181</v>
      </c>
      <c r="L64" s="193"/>
      <c r="M64" s="110" t="s">
        <v>133</v>
      </c>
      <c r="N64" s="107">
        <v>255</v>
      </c>
      <c r="O64" s="107">
        <v>60</v>
      </c>
      <c r="P64" s="107">
        <f t="shared" si="1"/>
        <v>315</v>
      </c>
      <c r="Q64" s="107">
        <v>270</v>
      </c>
      <c r="R64" s="107">
        <v>33</v>
      </c>
      <c r="S64" s="107">
        <f t="shared" si="2"/>
        <v>303</v>
      </c>
      <c r="T64" s="109">
        <f>Q64/N64</f>
        <v>1.0588235294117647</v>
      </c>
      <c r="U64" s="109">
        <f>R64/O64</f>
        <v>0.55</v>
      </c>
      <c r="V64" s="109">
        <f>S64/P64</f>
        <v>0.9619047619047619</v>
      </c>
      <c r="W64" s="181">
        <v>42959</v>
      </c>
      <c r="X64" s="182"/>
    </row>
    <row r="65" spans="1:24" s="106" customFormat="1" ht="12" customHeight="1">
      <c r="A65" s="12" t="s">
        <v>57</v>
      </c>
      <c r="B65" s="57">
        <v>55</v>
      </c>
      <c r="C65" s="58">
        <v>0</v>
      </c>
      <c r="D65" s="50">
        <f t="shared" si="0"/>
        <v>55</v>
      </c>
      <c r="E65" s="57">
        <v>200</v>
      </c>
      <c r="F65" s="58">
        <v>0</v>
      </c>
      <c r="G65" s="50">
        <f t="shared" si="5"/>
        <v>200</v>
      </c>
      <c r="H65" s="63">
        <f aca="true" t="shared" si="11" ref="H65:H85">E65/B65</f>
        <v>3.6363636363636362</v>
      </c>
      <c r="I65" s="61" t="s">
        <v>112</v>
      </c>
      <c r="J65" s="62">
        <f t="shared" si="7"/>
        <v>3.6363636363636362</v>
      </c>
      <c r="K65" s="188"/>
      <c r="L65" s="188"/>
      <c r="M65" s="110" t="s">
        <v>57</v>
      </c>
      <c r="N65" s="107">
        <v>48</v>
      </c>
      <c r="O65" s="107">
        <v>0</v>
      </c>
      <c r="P65" s="107">
        <f t="shared" si="1"/>
        <v>48</v>
      </c>
      <c r="Q65" s="107">
        <v>196</v>
      </c>
      <c r="R65" s="107">
        <v>0</v>
      </c>
      <c r="S65" s="107">
        <f t="shared" si="2"/>
        <v>196</v>
      </c>
      <c r="T65" s="109">
        <f t="shared" si="10"/>
        <v>4.083333333333333</v>
      </c>
      <c r="U65" s="109" t="s">
        <v>112</v>
      </c>
      <c r="V65" s="109">
        <f t="shared" si="4"/>
        <v>4.083333333333333</v>
      </c>
      <c r="W65" s="185"/>
      <c r="X65" s="185"/>
    </row>
    <row r="66" spans="1:24" s="106" customFormat="1" ht="12" customHeight="1">
      <c r="A66" s="30" t="s">
        <v>58</v>
      </c>
      <c r="B66" s="31">
        <f>SUM(B67:B74)</f>
        <v>3259</v>
      </c>
      <c r="C66" s="32">
        <f>SUM(C67:C74)</f>
        <v>265</v>
      </c>
      <c r="D66" s="44">
        <f t="shared" si="0"/>
        <v>3524</v>
      </c>
      <c r="E66" s="31">
        <f>SUM(E67:E74)</f>
        <v>3849</v>
      </c>
      <c r="F66" s="32">
        <f>SUM(F67:F74)</f>
        <v>209</v>
      </c>
      <c r="G66" s="44">
        <f t="shared" si="5"/>
        <v>4058</v>
      </c>
      <c r="H66" s="34">
        <f t="shared" si="11"/>
        <v>1.18103712795336</v>
      </c>
      <c r="I66" s="38">
        <f>F66/C66</f>
        <v>0.7886792452830189</v>
      </c>
      <c r="J66" s="39">
        <f t="shared" si="7"/>
        <v>1.151532349602724</v>
      </c>
      <c r="K66" s="194"/>
      <c r="L66" s="194"/>
      <c r="M66" s="121" t="s">
        <v>58</v>
      </c>
      <c r="N66" s="103">
        <f>SUM(N67:N74)</f>
        <v>2907</v>
      </c>
      <c r="O66" s="103">
        <f>SUM(O67:O74)</f>
        <v>430</v>
      </c>
      <c r="P66" s="103">
        <f t="shared" si="1"/>
        <v>3337</v>
      </c>
      <c r="Q66" s="103">
        <f>SUM(Q67:Q74)</f>
        <v>3550</v>
      </c>
      <c r="R66" s="103">
        <f>SUM(R67:R74)</f>
        <v>193</v>
      </c>
      <c r="S66" s="103">
        <f t="shared" si="2"/>
        <v>3743</v>
      </c>
      <c r="T66" s="118">
        <f t="shared" si="10"/>
        <v>1.2211902304781561</v>
      </c>
      <c r="U66" s="118">
        <f t="shared" si="10"/>
        <v>0.44883720930232557</v>
      </c>
      <c r="V66" s="118">
        <f t="shared" si="4"/>
        <v>1.1216661672160624</v>
      </c>
      <c r="W66" s="191"/>
      <c r="X66" s="191"/>
    </row>
    <row r="67" spans="1:24" s="106" customFormat="1" ht="12" customHeight="1">
      <c r="A67" s="12" t="s">
        <v>163</v>
      </c>
      <c r="B67" s="57">
        <v>15</v>
      </c>
      <c r="C67" s="58">
        <v>0</v>
      </c>
      <c r="D67" s="50">
        <f t="shared" si="0"/>
        <v>15</v>
      </c>
      <c r="E67" s="57">
        <v>19</v>
      </c>
      <c r="F67" s="58">
        <v>0</v>
      </c>
      <c r="G67" s="50">
        <f t="shared" si="5"/>
        <v>19</v>
      </c>
      <c r="H67" s="63">
        <f t="shared" si="11"/>
        <v>1.2666666666666666</v>
      </c>
      <c r="I67" s="61" t="s">
        <v>112</v>
      </c>
      <c r="J67" s="62">
        <f t="shared" si="7"/>
        <v>1.2666666666666666</v>
      </c>
      <c r="K67" s="187"/>
      <c r="L67" s="188"/>
      <c r="M67" s="110" t="s">
        <v>138</v>
      </c>
      <c r="N67" s="107">
        <v>15</v>
      </c>
      <c r="O67" s="107">
        <v>0</v>
      </c>
      <c r="P67" s="107">
        <f t="shared" si="1"/>
        <v>15</v>
      </c>
      <c r="Q67" s="107">
        <v>9</v>
      </c>
      <c r="R67" s="107">
        <v>0</v>
      </c>
      <c r="S67" s="107">
        <f t="shared" si="2"/>
        <v>9</v>
      </c>
      <c r="T67" s="109">
        <f t="shared" si="10"/>
        <v>0.6</v>
      </c>
      <c r="U67" s="109" t="s">
        <v>112</v>
      </c>
      <c r="V67" s="109">
        <f t="shared" si="4"/>
        <v>0.6</v>
      </c>
      <c r="W67" s="189"/>
      <c r="X67" s="189"/>
    </row>
    <row r="68" spans="1:24" s="106" customFormat="1" ht="12" customHeight="1">
      <c r="A68" s="12" t="s">
        <v>139</v>
      </c>
      <c r="B68" s="57">
        <v>225</v>
      </c>
      <c r="C68" s="58">
        <v>75</v>
      </c>
      <c r="D68" s="50">
        <f t="shared" si="0"/>
        <v>300</v>
      </c>
      <c r="E68" s="57">
        <v>303</v>
      </c>
      <c r="F68" s="58">
        <v>37</v>
      </c>
      <c r="G68" s="50">
        <f t="shared" si="5"/>
        <v>340</v>
      </c>
      <c r="H68" s="63">
        <f t="shared" si="11"/>
        <v>1.3466666666666667</v>
      </c>
      <c r="I68" s="61">
        <f>F68/C68</f>
        <v>0.49333333333333335</v>
      </c>
      <c r="J68" s="62">
        <f t="shared" si="7"/>
        <v>1.1333333333333333</v>
      </c>
      <c r="K68" s="187"/>
      <c r="L68" s="188"/>
      <c r="M68" s="110" t="s">
        <v>139</v>
      </c>
      <c r="N68" s="107">
        <v>210</v>
      </c>
      <c r="O68" s="107">
        <v>30</v>
      </c>
      <c r="P68" s="107">
        <f t="shared" si="1"/>
        <v>240</v>
      </c>
      <c r="Q68" s="107">
        <v>475</v>
      </c>
      <c r="R68" s="107">
        <v>53</v>
      </c>
      <c r="S68" s="107">
        <f t="shared" si="2"/>
        <v>528</v>
      </c>
      <c r="T68" s="109">
        <f t="shared" si="10"/>
        <v>2.261904761904762</v>
      </c>
      <c r="U68" s="109">
        <f t="shared" si="10"/>
        <v>1.7666666666666666</v>
      </c>
      <c r="V68" s="109">
        <f t="shared" si="4"/>
        <v>2.2</v>
      </c>
      <c r="W68" s="189"/>
      <c r="X68" s="189"/>
    </row>
    <row r="69" spans="1:24" s="106" customFormat="1" ht="12" customHeight="1">
      <c r="A69" s="12" t="s">
        <v>26</v>
      </c>
      <c r="B69" s="57">
        <v>310</v>
      </c>
      <c r="C69" s="58">
        <v>80</v>
      </c>
      <c r="D69" s="50">
        <f t="shared" si="0"/>
        <v>390</v>
      </c>
      <c r="E69" s="57">
        <v>234</v>
      </c>
      <c r="F69" s="58">
        <v>40</v>
      </c>
      <c r="G69" s="50">
        <f t="shared" si="5"/>
        <v>274</v>
      </c>
      <c r="H69" s="63">
        <f t="shared" si="11"/>
        <v>0.7548387096774194</v>
      </c>
      <c r="I69" s="61">
        <f>F69/C69</f>
        <v>0.5</v>
      </c>
      <c r="J69" s="62">
        <f t="shared" si="7"/>
        <v>0.7025641025641025</v>
      </c>
      <c r="K69" s="165">
        <v>44057</v>
      </c>
      <c r="L69" s="166"/>
      <c r="M69" s="110" t="s">
        <v>26</v>
      </c>
      <c r="N69" s="107">
        <v>350</v>
      </c>
      <c r="O69" s="107">
        <v>80</v>
      </c>
      <c r="P69" s="107">
        <f t="shared" si="1"/>
        <v>430</v>
      </c>
      <c r="Q69" s="107">
        <v>226</v>
      </c>
      <c r="R69" s="107">
        <v>43</v>
      </c>
      <c r="S69" s="107">
        <f t="shared" si="2"/>
        <v>269</v>
      </c>
      <c r="T69" s="109">
        <f t="shared" si="10"/>
        <v>0.6457142857142857</v>
      </c>
      <c r="U69" s="109">
        <f t="shared" si="10"/>
        <v>0.5375</v>
      </c>
      <c r="V69" s="109">
        <f t="shared" si="4"/>
        <v>0.6255813953488372</v>
      </c>
      <c r="W69" s="181">
        <v>42962</v>
      </c>
      <c r="X69" s="182"/>
    </row>
    <row r="70" spans="1:24" s="106" customFormat="1" ht="12" customHeight="1">
      <c r="A70" s="12" t="s">
        <v>24</v>
      </c>
      <c r="B70" s="57">
        <v>400</v>
      </c>
      <c r="C70" s="58">
        <v>40</v>
      </c>
      <c r="D70" s="50">
        <f aca="true" t="shared" si="12" ref="D70:D133">B70+C70</f>
        <v>440</v>
      </c>
      <c r="E70" s="57">
        <v>327</v>
      </c>
      <c r="F70" s="58">
        <v>36</v>
      </c>
      <c r="G70" s="50">
        <f t="shared" si="5"/>
        <v>363</v>
      </c>
      <c r="H70" s="63">
        <f t="shared" si="11"/>
        <v>0.8175</v>
      </c>
      <c r="I70" s="61">
        <f>F70/C70</f>
        <v>0.9</v>
      </c>
      <c r="J70" s="62">
        <f t="shared" si="7"/>
        <v>0.825</v>
      </c>
      <c r="K70" s="165">
        <v>44057</v>
      </c>
      <c r="L70" s="166"/>
      <c r="M70" s="110" t="s">
        <v>24</v>
      </c>
      <c r="N70" s="107">
        <v>540</v>
      </c>
      <c r="O70" s="107">
        <v>50</v>
      </c>
      <c r="P70" s="107">
        <f aca="true" t="shared" si="13" ref="P70:P134">N70+O70</f>
        <v>590</v>
      </c>
      <c r="Q70" s="107">
        <v>356</v>
      </c>
      <c r="R70" s="107">
        <v>42</v>
      </c>
      <c r="S70" s="107">
        <f t="shared" si="2"/>
        <v>398</v>
      </c>
      <c r="T70" s="109">
        <f t="shared" si="10"/>
        <v>0.6592592592592592</v>
      </c>
      <c r="U70" s="109">
        <f t="shared" si="10"/>
        <v>0.84</v>
      </c>
      <c r="V70" s="109">
        <f t="shared" si="4"/>
        <v>0.6745762711864407</v>
      </c>
      <c r="W70" s="181">
        <v>42961</v>
      </c>
      <c r="X70" s="182"/>
    </row>
    <row r="71" spans="1:24" s="106" customFormat="1" ht="12" customHeight="1">
      <c r="A71" s="12" t="s">
        <v>165</v>
      </c>
      <c r="B71" s="57">
        <v>680</v>
      </c>
      <c r="C71" s="58">
        <v>0</v>
      </c>
      <c r="D71" s="50">
        <f t="shared" si="12"/>
        <v>680</v>
      </c>
      <c r="E71" s="57">
        <v>741</v>
      </c>
      <c r="F71" s="58">
        <v>0</v>
      </c>
      <c r="G71" s="50">
        <f aca="true" t="shared" si="14" ref="G71:G87">E71+F71</f>
        <v>741</v>
      </c>
      <c r="H71" s="63">
        <f t="shared" si="11"/>
        <v>1.089705882352941</v>
      </c>
      <c r="I71" s="61" t="s">
        <v>112</v>
      </c>
      <c r="J71" s="62">
        <f t="shared" si="7"/>
        <v>1.089705882352941</v>
      </c>
      <c r="K71" s="165">
        <v>44055</v>
      </c>
      <c r="L71" s="166"/>
      <c r="M71" s="110" t="s">
        <v>59</v>
      </c>
      <c r="N71" s="107">
        <v>460</v>
      </c>
      <c r="O71" s="107">
        <v>30</v>
      </c>
      <c r="P71" s="107">
        <f t="shared" si="13"/>
        <v>490</v>
      </c>
      <c r="Q71" s="107">
        <v>477</v>
      </c>
      <c r="R71" s="107">
        <v>7</v>
      </c>
      <c r="S71" s="107">
        <f aca="true" t="shared" si="15" ref="S71:S115">Q71+R71</f>
        <v>484</v>
      </c>
      <c r="T71" s="109">
        <f t="shared" si="10"/>
        <v>1.0369565217391303</v>
      </c>
      <c r="U71" s="109">
        <f t="shared" si="10"/>
        <v>0.23333333333333334</v>
      </c>
      <c r="V71" s="109">
        <f t="shared" si="10"/>
        <v>0.9877551020408163</v>
      </c>
      <c r="W71" s="181">
        <v>42959</v>
      </c>
      <c r="X71" s="182"/>
    </row>
    <row r="72" spans="1:24" s="106" customFormat="1" ht="12" customHeight="1">
      <c r="A72" s="15" t="s">
        <v>60</v>
      </c>
      <c r="B72" s="57">
        <v>760</v>
      </c>
      <c r="C72" s="58">
        <v>20</v>
      </c>
      <c r="D72" s="50">
        <f t="shared" si="12"/>
        <v>780</v>
      </c>
      <c r="E72" s="57">
        <v>963</v>
      </c>
      <c r="F72" s="58">
        <v>31</v>
      </c>
      <c r="G72" s="50">
        <f t="shared" si="14"/>
        <v>994</v>
      </c>
      <c r="H72" s="63">
        <f t="shared" si="11"/>
        <v>1.2671052631578947</v>
      </c>
      <c r="I72" s="61">
        <f>F72/C72</f>
        <v>1.55</v>
      </c>
      <c r="J72" s="62">
        <f t="shared" si="7"/>
        <v>1.2743589743589743</v>
      </c>
      <c r="K72" s="187"/>
      <c r="L72" s="188"/>
      <c r="M72" s="113" t="s">
        <v>60</v>
      </c>
      <c r="N72" s="107">
        <v>730</v>
      </c>
      <c r="O72" s="107">
        <v>135</v>
      </c>
      <c r="P72" s="107">
        <f t="shared" si="13"/>
        <v>865</v>
      </c>
      <c r="Q72" s="107">
        <v>985</v>
      </c>
      <c r="R72" s="107">
        <v>20</v>
      </c>
      <c r="S72" s="107">
        <f t="shared" si="15"/>
        <v>1005</v>
      </c>
      <c r="T72" s="109">
        <f aca="true" t="shared" si="16" ref="T72:V106">Q72/N72</f>
        <v>1.3493150684931507</v>
      </c>
      <c r="U72" s="109">
        <f t="shared" si="16"/>
        <v>0.14814814814814814</v>
      </c>
      <c r="V72" s="109">
        <f t="shared" si="16"/>
        <v>1.1618497109826589</v>
      </c>
      <c r="W72" s="181">
        <v>42938</v>
      </c>
      <c r="X72" s="182"/>
    </row>
    <row r="73" spans="1:24" s="106" customFormat="1" ht="12" customHeight="1">
      <c r="A73" s="12" t="s">
        <v>61</v>
      </c>
      <c r="B73" s="57">
        <v>660</v>
      </c>
      <c r="C73" s="58">
        <v>20</v>
      </c>
      <c r="D73" s="50">
        <f t="shared" si="12"/>
        <v>680</v>
      </c>
      <c r="E73" s="57">
        <v>986</v>
      </c>
      <c r="F73" s="58">
        <v>34</v>
      </c>
      <c r="G73" s="50">
        <f t="shared" si="14"/>
        <v>1020</v>
      </c>
      <c r="H73" s="63">
        <f t="shared" si="11"/>
        <v>1.493939393939394</v>
      </c>
      <c r="I73" s="61">
        <f>F73/C73</f>
        <v>1.7</v>
      </c>
      <c r="J73" s="62">
        <f t="shared" si="7"/>
        <v>1.5</v>
      </c>
      <c r="K73" s="187"/>
      <c r="L73" s="188"/>
      <c r="M73" s="110" t="s">
        <v>61</v>
      </c>
      <c r="N73" s="107">
        <v>440</v>
      </c>
      <c r="O73" s="107">
        <v>20</v>
      </c>
      <c r="P73" s="107">
        <f t="shared" si="13"/>
        <v>460</v>
      </c>
      <c r="Q73" s="107">
        <v>848</v>
      </c>
      <c r="R73" s="107">
        <v>7</v>
      </c>
      <c r="S73" s="107">
        <f t="shared" si="15"/>
        <v>855</v>
      </c>
      <c r="T73" s="109">
        <f t="shared" si="16"/>
        <v>1.9272727272727272</v>
      </c>
      <c r="U73" s="109">
        <f t="shared" si="16"/>
        <v>0.35</v>
      </c>
      <c r="V73" s="109">
        <f t="shared" si="16"/>
        <v>1.858695652173913</v>
      </c>
      <c r="W73" s="189"/>
      <c r="X73" s="189"/>
    </row>
    <row r="74" spans="1:24" s="106" customFormat="1" ht="12" customHeight="1">
      <c r="A74" s="77" t="s">
        <v>68</v>
      </c>
      <c r="B74" s="66">
        <v>209</v>
      </c>
      <c r="C74" s="67">
        <v>30</v>
      </c>
      <c r="D74" s="68">
        <f t="shared" si="12"/>
        <v>239</v>
      </c>
      <c r="E74" s="66">
        <v>276</v>
      </c>
      <c r="F74" s="67">
        <v>31</v>
      </c>
      <c r="G74" s="68">
        <f t="shared" si="14"/>
        <v>307</v>
      </c>
      <c r="H74" s="75">
        <f t="shared" si="11"/>
        <v>1.3205741626794258</v>
      </c>
      <c r="I74" s="69">
        <f>F74/C74</f>
        <v>1.0333333333333334</v>
      </c>
      <c r="J74" s="76">
        <f t="shared" si="7"/>
        <v>1.284518828451883</v>
      </c>
      <c r="K74" s="187"/>
      <c r="L74" s="188"/>
      <c r="M74" s="110" t="s">
        <v>68</v>
      </c>
      <c r="N74" s="107">
        <v>162</v>
      </c>
      <c r="O74" s="107">
        <v>85</v>
      </c>
      <c r="P74" s="107">
        <f t="shared" si="13"/>
        <v>247</v>
      </c>
      <c r="Q74" s="107">
        <v>174</v>
      </c>
      <c r="R74" s="107">
        <v>21</v>
      </c>
      <c r="S74" s="107">
        <f t="shared" si="15"/>
        <v>195</v>
      </c>
      <c r="T74" s="109">
        <f t="shared" si="16"/>
        <v>1.0740740740740742</v>
      </c>
      <c r="U74" s="109">
        <f t="shared" si="16"/>
        <v>0.24705882352941178</v>
      </c>
      <c r="V74" s="109">
        <f t="shared" si="16"/>
        <v>0.7894736842105263</v>
      </c>
      <c r="W74" s="181">
        <v>42973</v>
      </c>
      <c r="X74" s="182"/>
    </row>
    <row r="75" spans="1:24" s="106" customFormat="1" ht="12" customHeight="1">
      <c r="A75" s="30" t="s">
        <v>63</v>
      </c>
      <c r="B75" s="31">
        <f>SUM(B76:B81)</f>
        <v>2173</v>
      </c>
      <c r="C75" s="32">
        <f>SUM(C76:C81)</f>
        <v>240</v>
      </c>
      <c r="D75" s="44">
        <f t="shared" si="12"/>
        <v>2413</v>
      </c>
      <c r="E75" s="31">
        <f>SUM(E76:E81)</f>
        <v>4296</v>
      </c>
      <c r="F75" s="32">
        <f>SUM(F76:F81)</f>
        <v>189</v>
      </c>
      <c r="G75" s="44">
        <f t="shared" si="14"/>
        <v>4485</v>
      </c>
      <c r="H75" s="34">
        <f t="shared" si="11"/>
        <v>1.9769903359410952</v>
      </c>
      <c r="I75" s="38">
        <f>F75/C75</f>
        <v>0.7875</v>
      </c>
      <c r="J75" s="39">
        <f t="shared" si="7"/>
        <v>1.8586821384169083</v>
      </c>
      <c r="K75" s="194"/>
      <c r="L75" s="194"/>
      <c r="M75" s="121" t="s">
        <v>63</v>
      </c>
      <c r="N75" s="103">
        <f>SUM(N76:N81)</f>
        <v>2018</v>
      </c>
      <c r="O75" s="103">
        <f>SUM(O76:O81)</f>
        <v>270</v>
      </c>
      <c r="P75" s="103">
        <f t="shared" si="13"/>
        <v>2288</v>
      </c>
      <c r="Q75" s="103">
        <f>SUM(Q76:Q81)</f>
        <v>4023</v>
      </c>
      <c r="R75" s="103">
        <f>SUM(R76:R81)</f>
        <v>271</v>
      </c>
      <c r="S75" s="103">
        <f t="shared" si="15"/>
        <v>4294</v>
      </c>
      <c r="T75" s="118">
        <f t="shared" si="16"/>
        <v>1.9935579781962338</v>
      </c>
      <c r="U75" s="118">
        <f t="shared" si="16"/>
        <v>1.0037037037037038</v>
      </c>
      <c r="V75" s="118">
        <f t="shared" si="16"/>
        <v>1.8767482517482517</v>
      </c>
      <c r="W75" s="191"/>
      <c r="X75" s="191"/>
    </row>
    <row r="76" spans="1:24" s="106" customFormat="1" ht="12" customHeight="1">
      <c r="A76" s="12" t="s">
        <v>122</v>
      </c>
      <c r="B76" s="57">
        <v>70</v>
      </c>
      <c r="C76" s="58">
        <v>0</v>
      </c>
      <c r="D76" s="50">
        <f t="shared" si="12"/>
        <v>70</v>
      </c>
      <c r="E76" s="57">
        <v>47</v>
      </c>
      <c r="F76" s="58">
        <v>0</v>
      </c>
      <c r="G76" s="50">
        <f t="shared" si="14"/>
        <v>47</v>
      </c>
      <c r="H76" s="63">
        <f t="shared" si="11"/>
        <v>0.6714285714285714</v>
      </c>
      <c r="I76" s="61" t="s">
        <v>112</v>
      </c>
      <c r="J76" s="62">
        <f>G76/D76</f>
        <v>0.6714285714285714</v>
      </c>
      <c r="K76" s="165" t="s">
        <v>188</v>
      </c>
      <c r="L76" s="166"/>
      <c r="M76" s="110" t="s">
        <v>122</v>
      </c>
      <c r="N76" s="107">
        <v>70</v>
      </c>
      <c r="O76" s="107">
        <v>0</v>
      </c>
      <c r="P76" s="107">
        <f t="shared" si="13"/>
        <v>70</v>
      </c>
      <c r="Q76" s="107">
        <v>50</v>
      </c>
      <c r="R76" s="107">
        <v>0</v>
      </c>
      <c r="S76" s="107">
        <f t="shared" si="15"/>
        <v>50</v>
      </c>
      <c r="T76" s="109">
        <f>Q76/N76</f>
        <v>0.7142857142857143</v>
      </c>
      <c r="U76" s="109" t="s">
        <v>112</v>
      </c>
      <c r="V76" s="109">
        <f>S76/P76</f>
        <v>0.7142857142857143</v>
      </c>
      <c r="W76" s="189"/>
      <c r="X76" s="189"/>
    </row>
    <row r="77" spans="1:24" s="106" customFormat="1" ht="12" customHeight="1">
      <c r="A77" s="12" t="s">
        <v>10</v>
      </c>
      <c r="B77" s="57">
        <v>635</v>
      </c>
      <c r="C77" s="58">
        <v>0</v>
      </c>
      <c r="D77" s="50">
        <f t="shared" si="12"/>
        <v>635</v>
      </c>
      <c r="E77" s="57">
        <v>1627</v>
      </c>
      <c r="F77" s="58">
        <v>0</v>
      </c>
      <c r="G77" s="50">
        <f t="shared" si="14"/>
        <v>1627</v>
      </c>
      <c r="H77" s="63">
        <f t="shared" si="11"/>
        <v>2.562204724409449</v>
      </c>
      <c r="I77" s="61" t="s">
        <v>112</v>
      </c>
      <c r="J77" s="62">
        <f t="shared" si="7"/>
        <v>2.562204724409449</v>
      </c>
      <c r="K77" s="188"/>
      <c r="L77" s="188"/>
      <c r="M77" s="110" t="s">
        <v>10</v>
      </c>
      <c r="N77" s="107">
        <v>555</v>
      </c>
      <c r="O77" s="107">
        <v>0</v>
      </c>
      <c r="P77" s="107">
        <f t="shared" si="13"/>
        <v>555</v>
      </c>
      <c r="Q77" s="107">
        <v>1639</v>
      </c>
      <c r="R77" s="107">
        <v>0</v>
      </c>
      <c r="S77" s="107">
        <f t="shared" si="15"/>
        <v>1639</v>
      </c>
      <c r="T77" s="109">
        <f t="shared" si="16"/>
        <v>2.953153153153153</v>
      </c>
      <c r="U77" s="109" t="s">
        <v>112</v>
      </c>
      <c r="V77" s="109">
        <f t="shared" si="16"/>
        <v>2.953153153153153</v>
      </c>
      <c r="W77" s="202" t="s">
        <v>150</v>
      </c>
      <c r="X77" s="202"/>
    </row>
    <row r="78" spans="1:24" s="106" customFormat="1" ht="12" customHeight="1">
      <c r="A78" s="12" t="s">
        <v>15</v>
      </c>
      <c r="B78" s="57">
        <v>635</v>
      </c>
      <c r="C78" s="58">
        <v>20</v>
      </c>
      <c r="D78" s="50">
        <f t="shared" si="12"/>
        <v>655</v>
      </c>
      <c r="E78" s="57">
        <v>716</v>
      </c>
      <c r="F78" s="58">
        <v>0</v>
      </c>
      <c r="G78" s="50">
        <f t="shared" si="14"/>
        <v>716</v>
      </c>
      <c r="H78" s="63">
        <f t="shared" si="11"/>
        <v>1.1275590551181103</v>
      </c>
      <c r="I78" s="61">
        <f aca="true" t="shared" si="17" ref="I78:I85">F78/C78</f>
        <v>0</v>
      </c>
      <c r="J78" s="62">
        <f t="shared" si="7"/>
        <v>1.0931297709923664</v>
      </c>
      <c r="K78" s="190"/>
      <c r="L78" s="190"/>
      <c r="M78" s="110" t="s">
        <v>15</v>
      </c>
      <c r="N78" s="107">
        <v>650</v>
      </c>
      <c r="O78" s="107">
        <v>20</v>
      </c>
      <c r="P78" s="107">
        <f t="shared" si="13"/>
        <v>670</v>
      </c>
      <c r="Q78" s="107">
        <v>768</v>
      </c>
      <c r="R78" s="107">
        <v>12</v>
      </c>
      <c r="S78" s="107">
        <f t="shared" si="15"/>
        <v>780</v>
      </c>
      <c r="T78" s="109">
        <f t="shared" si="16"/>
        <v>1.1815384615384616</v>
      </c>
      <c r="U78" s="109">
        <f t="shared" si="16"/>
        <v>0.6</v>
      </c>
      <c r="V78" s="109">
        <f t="shared" si="16"/>
        <v>1.164179104477612</v>
      </c>
      <c r="W78" s="189"/>
      <c r="X78" s="189"/>
    </row>
    <row r="79" spans="1:24" s="106" customFormat="1" ht="12" customHeight="1">
      <c r="A79" s="12" t="s">
        <v>12</v>
      </c>
      <c r="B79" s="57">
        <v>230</v>
      </c>
      <c r="C79" s="58">
        <v>100</v>
      </c>
      <c r="D79" s="50">
        <f t="shared" si="12"/>
        <v>330</v>
      </c>
      <c r="E79" s="57">
        <v>353</v>
      </c>
      <c r="F79" s="58">
        <v>129</v>
      </c>
      <c r="G79" s="50">
        <f t="shared" si="14"/>
        <v>482</v>
      </c>
      <c r="H79" s="63">
        <f t="shared" si="11"/>
        <v>1.5347826086956522</v>
      </c>
      <c r="I79" s="61">
        <f t="shared" si="17"/>
        <v>1.29</v>
      </c>
      <c r="J79" s="62">
        <f t="shared" si="7"/>
        <v>1.4606060606060607</v>
      </c>
      <c r="K79" s="190"/>
      <c r="L79" s="190"/>
      <c r="M79" s="110" t="s">
        <v>12</v>
      </c>
      <c r="N79" s="107">
        <v>200</v>
      </c>
      <c r="O79" s="107">
        <v>100</v>
      </c>
      <c r="P79" s="107">
        <f t="shared" si="13"/>
        <v>300</v>
      </c>
      <c r="Q79" s="107">
        <v>274</v>
      </c>
      <c r="R79" s="107">
        <v>182</v>
      </c>
      <c r="S79" s="107">
        <f t="shared" si="15"/>
        <v>456</v>
      </c>
      <c r="T79" s="109">
        <f t="shared" si="16"/>
        <v>1.37</v>
      </c>
      <c r="U79" s="109">
        <f>R79/O79</f>
        <v>1.82</v>
      </c>
      <c r="V79" s="109">
        <f t="shared" si="16"/>
        <v>1.52</v>
      </c>
      <c r="W79" s="189"/>
      <c r="X79" s="189"/>
    </row>
    <row r="80" spans="1:24" s="106" customFormat="1" ht="12" customHeight="1">
      <c r="A80" s="12" t="s">
        <v>64</v>
      </c>
      <c r="B80" s="57">
        <v>300</v>
      </c>
      <c r="C80" s="58">
        <v>70</v>
      </c>
      <c r="D80" s="50">
        <f t="shared" si="12"/>
        <v>370</v>
      </c>
      <c r="E80" s="57">
        <v>264</v>
      </c>
      <c r="F80" s="58">
        <v>23</v>
      </c>
      <c r="G80" s="50">
        <f t="shared" si="14"/>
        <v>287</v>
      </c>
      <c r="H80" s="63">
        <f t="shared" si="11"/>
        <v>0.88</v>
      </c>
      <c r="I80" s="61">
        <f t="shared" si="17"/>
        <v>0.32857142857142857</v>
      </c>
      <c r="J80" s="62">
        <f t="shared" si="7"/>
        <v>0.7756756756756756</v>
      </c>
      <c r="K80" s="165">
        <v>44058</v>
      </c>
      <c r="L80" s="166"/>
      <c r="M80" s="110" t="s">
        <v>64</v>
      </c>
      <c r="N80" s="107">
        <v>300</v>
      </c>
      <c r="O80" s="107">
        <v>70</v>
      </c>
      <c r="P80" s="107">
        <f t="shared" si="13"/>
        <v>370</v>
      </c>
      <c r="Q80" s="107">
        <v>392</v>
      </c>
      <c r="R80" s="107">
        <v>43</v>
      </c>
      <c r="S80" s="107">
        <f t="shared" si="15"/>
        <v>435</v>
      </c>
      <c r="T80" s="109">
        <f t="shared" si="16"/>
        <v>1.3066666666666666</v>
      </c>
      <c r="U80" s="109">
        <f>R80/O80</f>
        <v>0.6142857142857143</v>
      </c>
      <c r="V80" s="109">
        <f t="shared" si="16"/>
        <v>1.1756756756756757</v>
      </c>
      <c r="W80" s="189"/>
      <c r="X80" s="189"/>
    </row>
    <row r="81" spans="1:24" s="106" customFormat="1" ht="12" customHeight="1">
      <c r="A81" s="17" t="s">
        <v>11</v>
      </c>
      <c r="B81" s="66">
        <v>303</v>
      </c>
      <c r="C81" s="67">
        <v>50</v>
      </c>
      <c r="D81" s="68">
        <f t="shared" si="12"/>
        <v>353</v>
      </c>
      <c r="E81" s="66">
        <v>1289</v>
      </c>
      <c r="F81" s="67">
        <v>37</v>
      </c>
      <c r="G81" s="68">
        <f t="shared" si="14"/>
        <v>1326</v>
      </c>
      <c r="H81" s="75">
        <f t="shared" si="11"/>
        <v>4.254125412541254</v>
      </c>
      <c r="I81" s="69">
        <f t="shared" si="17"/>
        <v>0.74</v>
      </c>
      <c r="J81" s="76">
        <f t="shared" si="7"/>
        <v>3.7563739376770537</v>
      </c>
      <c r="K81" s="201"/>
      <c r="L81" s="201"/>
      <c r="M81" s="110" t="s">
        <v>11</v>
      </c>
      <c r="N81" s="107">
        <v>243</v>
      </c>
      <c r="O81" s="107">
        <v>80</v>
      </c>
      <c r="P81" s="107">
        <f t="shared" si="13"/>
        <v>323</v>
      </c>
      <c r="Q81" s="107">
        <v>900</v>
      </c>
      <c r="R81" s="107">
        <v>34</v>
      </c>
      <c r="S81" s="107">
        <f t="shared" si="15"/>
        <v>934</v>
      </c>
      <c r="T81" s="109">
        <f t="shared" si="16"/>
        <v>3.7037037037037037</v>
      </c>
      <c r="U81" s="109">
        <f>R81/O81</f>
        <v>0.425</v>
      </c>
      <c r="V81" s="109">
        <f t="shared" si="16"/>
        <v>2.891640866873065</v>
      </c>
      <c r="W81" s="189"/>
      <c r="X81" s="189"/>
    </row>
    <row r="82" spans="1:24" s="106" customFormat="1" ht="12" customHeight="1">
      <c r="A82" s="30" t="s">
        <v>65</v>
      </c>
      <c r="B82" s="31">
        <f>SUM(B83:B87)</f>
        <v>1235</v>
      </c>
      <c r="C82" s="32">
        <f>SUM(C83:C87)</f>
        <v>530</v>
      </c>
      <c r="D82" s="44">
        <f t="shared" si="12"/>
        <v>1765</v>
      </c>
      <c r="E82" s="31">
        <f>SUM(E83:E87)</f>
        <v>2243</v>
      </c>
      <c r="F82" s="32">
        <f>SUM(F83:F87)</f>
        <v>474</v>
      </c>
      <c r="G82" s="44">
        <f t="shared" si="14"/>
        <v>2717</v>
      </c>
      <c r="H82" s="34">
        <f t="shared" si="11"/>
        <v>1.8161943319838056</v>
      </c>
      <c r="I82" s="38">
        <f t="shared" si="17"/>
        <v>0.8943396226415095</v>
      </c>
      <c r="J82" s="39">
        <f t="shared" si="7"/>
        <v>1.5393767705382437</v>
      </c>
      <c r="K82" s="194"/>
      <c r="L82" s="194"/>
      <c r="M82" s="121" t="s">
        <v>65</v>
      </c>
      <c r="N82" s="103">
        <f>SUM(N83:N87)</f>
        <v>1092</v>
      </c>
      <c r="O82" s="103">
        <f>SUM(O83:O87)</f>
        <v>600</v>
      </c>
      <c r="P82" s="103">
        <f t="shared" si="13"/>
        <v>1692</v>
      </c>
      <c r="Q82" s="103">
        <f>SUM(Q83:Q87)</f>
        <v>2219</v>
      </c>
      <c r="R82" s="103">
        <f>SUM(R83:R87)</f>
        <v>464</v>
      </c>
      <c r="S82" s="103">
        <f t="shared" si="15"/>
        <v>2683</v>
      </c>
      <c r="T82" s="118">
        <f t="shared" si="16"/>
        <v>2.032051282051282</v>
      </c>
      <c r="U82" s="118">
        <f>R82/O82</f>
        <v>0.7733333333333333</v>
      </c>
      <c r="V82" s="118">
        <f t="shared" si="16"/>
        <v>1.5856973995271868</v>
      </c>
      <c r="W82" s="191"/>
      <c r="X82" s="191"/>
    </row>
    <row r="83" spans="1:24" s="106" customFormat="1" ht="12" customHeight="1">
      <c r="A83" s="12" t="s">
        <v>11</v>
      </c>
      <c r="B83" s="57">
        <v>200</v>
      </c>
      <c r="C83" s="58">
        <v>100</v>
      </c>
      <c r="D83" s="50">
        <f t="shared" si="12"/>
        <v>300</v>
      </c>
      <c r="E83" s="57">
        <v>544</v>
      </c>
      <c r="F83" s="58">
        <v>138</v>
      </c>
      <c r="G83" s="50">
        <f t="shared" si="14"/>
        <v>682</v>
      </c>
      <c r="H83" s="63">
        <f t="shared" si="11"/>
        <v>2.72</v>
      </c>
      <c r="I83" s="61">
        <f t="shared" si="17"/>
        <v>1.38</v>
      </c>
      <c r="J83" s="62">
        <f t="shared" si="7"/>
        <v>2.2733333333333334</v>
      </c>
      <c r="K83" s="199" t="s">
        <v>189</v>
      </c>
      <c r="L83" s="200"/>
      <c r="M83" s="110" t="s">
        <v>11</v>
      </c>
      <c r="N83" s="107">
        <v>200</v>
      </c>
      <c r="O83" s="107">
        <v>50</v>
      </c>
      <c r="P83" s="107">
        <f t="shared" si="13"/>
        <v>250</v>
      </c>
      <c r="Q83" s="107">
        <v>394</v>
      </c>
      <c r="R83" s="107">
        <v>139</v>
      </c>
      <c r="S83" s="107">
        <f t="shared" si="15"/>
        <v>533</v>
      </c>
      <c r="T83" s="109">
        <f t="shared" si="16"/>
        <v>1.97</v>
      </c>
      <c r="U83" s="109">
        <f>R83/O83</f>
        <v>2.78</v>
      </c>
      <c r="V83" s="109">
        <f t="shared" si="16"/>
        <v>2.132</v>
      </c>
      <c r="W83" s="189"/>
      <c r="X83" s="189"/>
    </row>
    <row r="84" spans="1:24" s="106" customFormat="1" ht="12" customHeight="1">
      <c r="A84" s="12" t="s">
        <v>16</v>
      </c>
      <c r="B84" s="57">
        <v>500</v>
      </c>
      <c r="C84" s="58">
        <v>195</v>
      </c>
      <c r="D84" s="50">
        <f t="shared" si="12"/>
        <v>695</v>
      </c>
      <c r="E84" s="57">
        <v>964</v>
      </c>
      <c r="F84" s="58">
        <v>231</v>
      </c>
      <c r="G84" s="50">
        <f t="shared" si="14"/>
        <v>1195</v>
      </c>
      <c r="H84" s="63">
        <f t="shared" si="11"/>
        <v>1.928</v>
      </c>
      <c r="I84" s="61">
        <f t="shared" si="17"/>
        <v>1.1846153846153846</v>
      </c>
      <c r="J84" s="62">
        <f t="shared" si="7"/>
        <v>1.7194244604316546</v>
      </c>
      <c r="K84" s="165">
        <v>44025</v>
      </c>
      <c r="L84" s="166"/>
      <c r="M84" s="110" t="s">
        <v>16</v>
      </c>
      <c r="N84" s="107">
        <v>322</v>
      </c>
      <c r="O84" s="107">
        <v>260</v>
      </c>
      <c r="P84" s="107">
        <f t="shared" si="13"/>
        <v>582</v>
      </c>
      <c r="Q84" s="107">
        <v>918</v>
      </c>
      <c r="R84" s="107">
        <v>164</v>
      </c>
      <c r="S84" s="107">
        <f t="shared" si="15"/>
        <v>1082</v>
      </c>
      <c r="T84" s="109">
        <f t="shared" si="16"/>
        <v>2.8509316770186337</v>
      </c>
      <c r="U84" s="109">
        <f t="shared" si="16"/>
        <v>0.6307692307692307</v>
      </c>
      <c r="V84" s="109">
        <f t="shared" si="16"/>
        <v>1.859106529209622</v>
      </c>
      <c r="W84" s="182" t="s">
        <v>151</v>
      </c>
      <c r="X84" s="182"/>
    </row>
    <row r="85" spans="1:24" s="106" customFormat="1" ht="12" customHeight="1">
      <c r="A85" s="12" t="s">
        <v>66</v>
      </c>
      <c r="B85" s="57">
        <v>335</v>
      </c>
      <c r="C85" s="58">
        <v>165</v>
      </c>
      <c r="D85" s="50">
        <f t="shared" si="12"/>
        <v>500</v>
      </c>
      <c r="E85" s="57">
        <v>457</v>
      </c>
      <c r="F85" s="58">
        <v>36</v>
      </c>
      <c r="G85" s="50">
        <f t="shared" si="14"/>
        <v>493</v>
      </c>
      <c r="H85" s="63">
        <f t="shared" si="11"/>
        <v>1.364179104477612</v>
      </c>
      <c r="I85" s="61">
        <f t="shared" si="17"/>
        <v>0.21818181818181817</v>
      </c>
      <c r="J85" s="62">
        <f>G85/D85</f>
        <v>0.986</v>
      </c>
      <c r="K85" s="199" t="s">
        <v>190</v>
      </c>
      <c r="L85" s="200"/>
      <c r="M85" s="110" t="s">
        <v>66</v>
      </c>
      <c r="N85" s="107">
        <v>350</v>
      </c>
      <c r="O85" s="107">
        <v>150</v>
      </c>
      <c r="P85" s="107">
        <f t="shared" si="13"/>
        <v>500</v>
      </c>
      <c r="Q85" s="107">
        <v>559</v>
      </c>
      <c r="R85" s="107">
        <v>93</v>
      </c>
      <c r="S85" s="107">
        <f t="shared" si="15"/>
        <v>652</v>
      </c>
      <c r="T85" s="109">
        <f t="shared" si="16"/>
        <v>1.5971428571428572</v>
      </c>
      <c r="U85" s="109">
        <f t="shared" si="16"/>
        <v>0.62</v>
      </c>
      <c r="V85" s="109">
        <f t="shared" si="16"/>
        <v>1.304</v>
      </c>
      <c r="W85" s="181">
        <v>42916</v>
      </c>
      <c r="X85" s="182"/>
    </row>
    <row r="86" spans="1:24" s="106" customFormat="1" ht="12" customHeight="1">
      <c r="A86" s="16" t="s">
        <v>132</v>
      </c>
      <c r="B86" s="57">
        <v>50</v>
      </c>
      <c r="C86" s="58">
        <v>20</v>
      </c>
      <c r="D86" s="50">
        <f t="shared" si="12"/>
        <v>70</v>
      </c>
      <c r="E86" s="57">
        <v>15</v>
      </c>
      <c r="F86" s="58">
        <v>6</v>
      </c>
      <c r="G86" s="50">
        <f t="shared" si="14"/>
        <v>21</v>
      </c>
      <c r="H86" s="63">
        <f aca="true" t="shared" si="18" ref="H86:J118">E86/B86</f>
        <v>0.3</v>
      </c>
      <c r="I86" s="61">
        <f t="shared" si="18"/>
        <v>0.3</v>
      </c>
      <c r="J86" s="62">
        <f t="shared" si="18"/>
        <v>0.3</v>
      </c>
      <c r="K86" s="199">
        <v>44043</v>
      </c>
      <c r="L86" s="200"/>
      <c r="M86" s="110" t="s">
        <v>132</v>
      </c>
      <c r="N86" s="107">
        <v>70</v>
      </c>
      <c r="O86" s="107">
        <v>40</v>
      </c>
      <c r="P86" s="107">
        <f t="shared" si="13"/>
        <v>110</v>
      </c>
      <c r="Q86" s="107">
        <v>21</v>
      </c>
      <c r="R86" s="107">
        <v>3</v>
      </c>
      <c r="S86" s="107">
        <f t="shared" si="15"/>
        <v>24</v>
      </c>
      <c r="T86" s="109">
        <f t="shared" si="16"/>
        <v>0.3</v>
      </c>
      <c r="U86" s="109">
        <f t="shared" si="16"/>
        <v>0.075</v>
      </c>
      <c r="V86" s="109">
        <f t="shared" si="16"/>
        <v>0.21818181818181817</v>
      </c>
      <c r="W86" s="181">
        <v>42947</v>
      </c>
      <c r="X86" s="182"/>
    </row>
    <row r="87" spans="1:24" s="106" customFormat="1" ht="12" customHeight="1">
      <c r="A87" s="17" t="s">
        <v>12</v>
      </c>
      <c r="B87" s="66">
        <v>150</v>
      </c>
      <c r="C87" s="67">
        <v>50</v>
      </c>
      <c r="D87" s="68">
        <f t="shared" si="12"/>
        <v>200</v>
      </c>
      <c r="E87" s="66">
        <v>263</v>
      </c>
      <c r="F87" s="67">
        <v>63</v>
      </c>
      <c r="G87" s="68">
        <f t="shared" si="14"/>
        <v>326</v>
      </c>
      <c r="H87" s="75">
        <f t="shared" si="18"/>
        <v>1.7533333333333334</v>
      </c>
      <c r="I87" s="69">
        <f t="shared" si="18"/>
        <v>1.26</v>
      </c>
      <c r="J87" s="76">
        <f t="shared" si="18"/>
        <v>1.63</v>
      </c>
      <c r="K87" s="197">
        <v>44043</v>
      </c>
      <c r="L87" s="198"/>
      <c r="M87" s="110" t="s">
        <v>12</v>
      </c>
      <c r="N87" s="107">
        <v>150</v>
      </c>
      <c r="O87" s="107">
        <v>100</v>
      </c>
      <c r="P87" s="107">
        <f t="shared" si="13"/>
        <v>250</v>
      </c>
      <c r="Q87" s="107">
        <v>327</v>
      </c>
      <c r="R87" s="107">
        <v>65</v>
      </c>
      <c r="S87" s="107">
        <f t="shared" si="15"/>
        <v>392</v>
      </c>
      <c r="T87" s="109">
        <f t="shared" si="16"/>
        <v>2.18</v>
      </c>
      <c r="U87" s="109">
        <f t="shared" si="16"/>
        <v>0.65</v>
      </c>
      <c r="V87" s="109">
        <f t="shared" si="16"/>
        <v>1.568</v>
      </c>
      <c r="W87" s="189"/>
      <c r="X87" s="189"/>
    </row>
    <row r="88" spans="1:24" s="106" customFormat="1" ht="12" customHeight="1">
      <c r="A88" s="30" t="s">
        <v>67</v>
      </c>
      <c r="B88" s="31">
        <f>SUM(B89:B94)</f>
        <v>2400</v>
      </c>
      <c r="C88" s="32">
        <f>SUM(C89:C94)</f>
        <v>445</v>
      </c>
      <c r="D88" s="44">
        <f t="shared" si="12"/>
        <v>2845</v>
      </c>
      <c r="E88" s="91"/>
      <c r="F88" s="92"/>
      <c r="G88" s="93"/>
      <c r="H88" s="94"/>
      <c r="I88" s="129"/>
      <c r="J88" s="122"/>
      <c r="K88" s="167"/>
      <c r="L88" s="167"/>
      <c r="M88" s="121" t="s">
        <v>67</v>
      </c>
      <c r="N88" s="103">
        <f>SUM(N89:N94)</f>
        <v>2416</v>
      </c>
      <c r="O88" s="103">
        <f>SUM(O89:O94)</f>
        <v>905</v>
      </c>
      <c r="P88" s="103">
        <f t="shared" si="13"/>
        <v>3321</v>
      </c>
      <c r="Q88" s="103">
        <f>SUM(Q89:Q94)</f>
        <v>3048</v>
      </c>
      <c r="R88" s="103">
        <f>SUM(R89:R94)</f>
        <v>519</v>
      </c>
      <c r="S88" s="103">
        <f t="shared" si="15"/>
        <v>3567</v>
      </c>
      <c r="T88" s="118">
        <f>Q88/N88</f>
        <v>1.2615894039735098</v>
      </c>
      <c r="U88" s="118">
        <f>R88/O88</f>
        <v>0.5734806629834254</v>
      </c>
      <c r="V88" s="118">
        <f>S88/P88</f>
        <v>1.0740740740740742</v>
      </c>
      <c r="W88" s="191"/>
      <c r="X88" s="191"/>
    </row>
    <row r="89" spans="1:24" s="106" customFormat="1" ht="12" customHeight="1">
      <c r="A89" s="12" t="s">
        <v>16</v>
      </c>
      <c r="B89" s="57">
        <v>366</v>
      </c>
      <c r="C89" s="58">
        <v>95</v>
      </c>
      <c r="D89" s="50">
        <f t="shared" si="12"/>
        <v>461</v>
      </c>
      <c r="E89" s="57">
        <v>611</v>
      </c>
      <c r="F89" s="58">
        <v>114</v>
      </c>
      <c r="G89" s="50">
        <f aca="true" t="shared" si="19" ref="G89:G114">E89+F89</f>
        <v>725</v>
      </c>
      <c r="H89" s="63">
        <f t="shared" si="18"/>
        <v>1.669398907103825</v>
      </c>
      <c r="I89" s="61">
        <f t="shared" si="18"/>
        <v>1.2</v>
      </c>
      <c r="J89" s="62">
        <f t="shared" si="18"/>
        <v>1.5726681127982647</v>
      </c>
      <c r="K89" s="195" t="s">
        <v>191</v>
      </c>
      <c r="L89" s="196"/>
      <c r="M89" s="110" t="s">
        <v>16</v>
      </c>
      <c r="N89" s="107">
        <v>420</v>
      </c>
      <c r="O89" s="107">
        <v>180</v>
      </c>
      <c r="P89" s="107">
        <f t="shared" si="13"/>
        <v>600</v>
      </c>
      <c r="Q89" s="107">
        <v>555</v>
      </c>
      <c r="R89" s="107">
        <v>123</v>
      </c>
      <c r="S89" s="107">
        <f t="shared" si="15"/>
        <v>678</v>
      </c>
      <c r="T89" s="109">
        <f t="shared" si="16"/>
        <v>1.3214285714285714</v>
      </c>
      <c r="U89" s="109">
        <f t="shared" si="16"/>
        <v>0.6833333333333333</v>
      </c>
      <c r="V89" s="109">
        <f t="shared" si="16"/>
        <v>1.13</v>
      </c>
      <c r="W89" s="189"/>
      <c r="X89" s="189"/>
    </row>
    <row r="90" spans="1:24" s="106" customFormat="1" ht="12" customHeight="1">
      <c r="A90" s="12" t="s">
        <v>56</v>
      </c>
      <c r="B90" s="57">
        <v>430</v>
      </c>
      <c r="C90" s="58">
        <v>70</v>
      </c>
      <c r="D90" s="50">
        <f t="shared" si="12"/>
        <v>500</v>
      </c>
      <c r="E90" s="57">
        <v>817</v>
      </c>
      <c r="F90" s="58">
        <v>75</v>
      </c>
      <c r="G90" s="50">
        <f t="shared" si="19"/>
        <v>892</v>
      </c>
      <c r="H90" s="63">
        <f t="shared" si="18"/>
        <v>1.9</v>
      </c>
      <c r="I90" s="61">
        <f t="shared" si="18"/>
        <v>1.0714285714285714</v>
      </c>
      <c r="J90" s="62">
        <f t="shared" si="18"/>
        <v>1.784</v>
      </c>
      <c r="K90" s="195" t="s">
        <v>192</v>
      </c>
      <c r="L90" s="196"/>
      <c r="M90" s="110" t="s">
        <v>56</v>
      </c>
      <c r="N90" s="107">
        <v>380</v>
      </c>
      <c r="O90" s="107">
        <v>140</v>
      </c>
      <c r="P90" s="107">
        <f t="shared" si="13"/>
        <v>520</v>
      </c>
      <c r="Q90" s="107">
        <v>684</v>
      </c>
      <c r="R90" s="107">
        <v>114</v>
      </c>
      <c r="S90" s="107">
        <f t="shared" si="15"/>
        <v>798</v>
      </c>
      <c r="T90" s="109">
        <f t="shared" si="16"/>
        <v>1.8</v>
      </c>
      <c r="U90" s="109">
        <f t="shared" si="16"/>
        <v>0.8142857142857143</v>
      </c>
      <c r="V90" s="109">
        <f t="shared" si="16"/>
        <v>1.5346153846153847</v>
      </c>
      <c r="W90" s="189"/>
      <c r="X90" s="189"/>
    </row>
    <row r="91" spans="1:24" s="106" customFormat="1" ht="12" customHeight="1">
      <c r="A91" s="12" t="s">
        <v>11</v>
      </c>
      <c r="B91" s="57">
        <v>709</v>
      </c>
      <c r="C91" s="58">
        <v>60</v>
      </c>
      <c r="D91" s="50">
        <f t="shared" si="12"/>
        <v>769</v>
      </c>
      <c r="E91" s="57">
        <v>880</v>
      </c>
      <c r="F91" s="58">
        <v>43</v>
      </c>
      <c r="G91" s="50">
        <f t="shared" si="19"/>
        <v>923</v>
      </c>
      <c r="H91" s="63">
        <f t="shared" si="18"/>
        <v>1.2411847672778562</v>
      </c>
      <c r="I91" s="61">
        <f t="shared" si="18"/>
        <v>0.7166666666666667</v>
      </c>
      <c r="J91" s="62">
        <f t="shared" si="18"/>
        <v>1.200260078023407</v>
      </c>
      <c r="K91" s="195" t="s">
        <v>191</v>
      </c>
      <c r="L91" s="196"/>
      <c r="M91" s="110" t="s">
        <v>11</v>
      </c>
      <c r="N91" s="107">
        <v>796</v>
      </c>
      <c r="O91" s="107">
        <v>215</v>
      </c>
      <c r="P91" s="107">
        <f t="shared" si="13"/>
        <v>1011</v>
      </c>
      <c r="Q91" s="107">
        <v>906</v>
      </c>
      <c r="R91" s="107">
        <v>117</v>
      </c>
      <c r="S91" s="107">
        <f t="shared" si="15"/>
        <v>1023</v>
      </c>
      <c r="T91" s="109">
        <f t="shared" si="16"/>
        <v>1.1381909547738693</v>
      </c>
      <c r="U91" s="109">
        <f t="shared" si="16"/>
        <v>0.5441860465116279</v>
      </c>
      <c r="V91" s="109">
        <f t="shared" si="16"/>
        <v>1.0118694362017804</v>
      </c>
      <c r="W91" s="189"/>
      <c r="X91" s="189"/>
    </row>
    <row r="92" spans="1:24" s="106" customFormat="1" ht="12" customHeight="1">
      <c r="A92" s="15" t="s">
        <v>69</v>
      </c>
      <c r="B92" s="57">
        <v>130</v>
      </c>
      <c r="C92" s="58">
        <v>20</v>
      </c>
      <c r="D92" s="50">
        <f t="shared" si="12"/>
        <v>150</v>
      </c>
      <c r="E92" s="57">
        <v>336</v>
      </c>
      <c r="F92" s="58">
        <v>18</v>
      </c>
      <c r="G92" s="50">
        <f t="shared" si="19"/>
        <v>354</v>
      </c>
      <c r="H92" s="63">
        <f t="shared" si="18"/>
        <v>2.5846153846153848</v>
      </c>
      <c r="I92" s="61">
        <f t="shared" si="18"/>
        <v>0.9</v>
      </c>
      <c r="J92" s="62">
        <f t="shared" si="18"/>
        <v>2.36</v>
      </c>
      <c r="K92" s="195">
        <v>44012</v>
      </c>
      <c r="L92" s="196"/>
      <c r="M92" s="113" t="s">
        <v>69</v>
      </c>
      <c r="N92" s="107">
        <v>150</v>
      </c>
      <c r="O92" s="107">
        <v>50</v>
      </c>
      <c r="P92" s="107">
        <f t="shared" si="13"/>
        <v>200</v>
      </c>
      <c r="Q92" s="107">
        <v>264</v>
      </c>
      <c r="R92" s="107">
        <v>16</v>
      </c>
      <c r="S92" s="107">
        <f t="shared" si="15"/>
        <v>280</v>
      </c>
      <c r="T92" s="109">
        <f t="shared" si="16"/>
        <v>1.76</v>
      </c>
      <c r="U92" s="109" t="s">
        <v>112</v>
      </c>
      <c r="V92" s="109">
        <f t="shared" si="16"/>
        <v>1.4</v>
      </c>
      <c r="W92" s="182" t="s">
        <v>152</v>
      </c>
      <c r="X92" s="182"/>
    </row>
    <row r="93" spans="1:24" s="106" customFormat="1" ht="12" customHeight="1">
      <c r="A93" s="12" t="s">
        <v>62</v>
      </c>
      <c r="B93" s="57">
        <v>565</v>
      </c>
      <c r="C93" s="58">
        <v>100</v>
      </c>
      <c r="D93" s="50">
        <f t="shared" si="12"/>
        <v>665</v>
      </c>
      <c r="E93" s="81"/>
      <c r="F93" s="82"/>
      <c r="G93" s="83"/>
      <c r="H93" s="84"/>
      <c r="I93" s="85"/>
      <c r="J93" s="86"/>
      <c r="K93" s="192" t="s">
        <v>178</v>
      </c>
      <c r="L93" s="193"/>
      <c r="M93" s="110" t="s">
        <v>62</v>
      </c>
      <c r="N93" s="107">
        <v>470</v>
      </c>
      <c r="O93" s="107">
        <v>120</v>
      </c>
      <c r="P93" s="107">
        <f t="shared" si="13"/>
        <v>590</v>
      </c>
      <c r="Q93" s="107">
        <v>425</v>
      </c>
      <c r="R93" s="107">
        <v>61</v>
      </c>
      <c r="S93" s="107">
        <f t="shared" si="15"/>
        <v>486</v>
      </c>
      <c r="T93" s="109">
        <f t="shared" si="16"/>
        <v>0.9042553191489362</v>
      </c>
      <c r="U93" s="109">
        <f t="shared" si="16"/>
        <v>0.5083333333333333</v>
      </c>
      <c r="V93" s="109">
        <f t="shared" si="16"/>
        <v>0.823728813559322</v>
      </c>
      <c r="W93" s="189"/>
      <c r="X93" s="189"/>
    </row>
    <row r="94" spans="1:24" s="106" customFormat="1" ht="12" customHeight="1">
      <c r="A94" s="12" t="s">
        <v>12</v>
      </c>
      <c r="B94" s="57">
        <v>200</v>
      </c>
      <c r="C94" s="58">
        <v>100</v>
      </c>
      <c r="D94" s="50">
        <f t="shared" si="12"/>
        <v>300</v>
      </c>
      <c r="E94" s="81"/>
      <c r="F94" s="82"/>
      <c r="G94" s="83"/>
      <c r="H94" s="84"/>
      <c r="I94" s="85"/>
      <c r="J94" s="86"/>
      <c r="K94" s="192" t="s">
        <v>180</v>
      </c>
      <c r="L94" s="193"/>
      <c r="M94" s="110" t="s">
        <v>12</v>
      </c>
      <c r="N94" s="107">
        <v>200</v>
      </c>
      <c r="O94" s="107">
        <v>200</v>
      </c>
      <c r="P94" s="107">
        <f t="shared" si="13"/>
        <v>400</v>
      </c>
      <c r="Q94" s="107">
        <v>214</v>
      </c>
      <c r="R94" s="107">
        <v>88</v>
      </c>
      <c r="S94" s="107">
        <f t="shared" si="15"/>
        <v>302</v>
      </c>
      <c r="T94" s="109">
        <f t="shared" si="16"/>
        <v>1.07</v>
      </c>
      <c r="U94" s="109">
        <f t="shared" si="16"/>
        <v>0.44</v>
      </c>
      <c r="V94" s="109">
        <f t="shared" si="16"/>
        <v>0.755</v>
      </c>
      <c r="W94" s="189"/>
      <c r="X94" s="189"/>
    </row>
    <row r="95" spans="1:24" s="106" customFormat="1" ht="12" customHeight="1">
      <c r="A95" s="30" t="s">
        <v>70</v>
      </c>
      <c r="B95" s="31">
        <f>SUM(B96:B100)</f>
        <v>2172</v>
      </c>
      <c r="C95" s="32">
        <f>SUM(C96:C100)</f>
        <v>626</v>
      </c>
      <c r="D95" s="44">
        <f t="shared" si="12"/>
        <v>2798</v>
      </c>
      <c r="E95" s="31">
        <f>SUM(E96:E100)</f>
        <v>3251</v>
      </c>
      <c r="F95" s="32">
        <f>SUM(F96:F100)</f>
        <v>387</v>
      </c>
      <c r="G95" s="44">
        <f t="shared" si="19"/>
        <v>3638</v>
      </c>
      <c r="H95" s="34">
        <f t="shared" si="18"/>
        <v>1.4967771639042358</v>
      </c>
      <c r="I95" s="38">
        <f t="shared" si="18"/>
        <v>0.6182108626198083</v>
      </c>
      <c r="J95" s="39">
        <f t="shared" si="18"/>
        <v>1.3002144388849177</v>
      </c>
      <c r="K95" s="194"/>
      <c r="L95" s="194"/>
      <c r="M95" s="121" t="s">
        <v>70</v>
      </c>
      <c r="N95" s="103">
        <f>SUM(N96:N100)</f>
        <v>2092</v>
      </c>
      <c r="O95" s="103">
        <f>SUM(O96:O100)</f>
        <v>739</v>
      </c>
      <c r="P95" s="103">
        <f t="shared" si="13"/>
        <v>2831</v>
      </c>
      <c r="Q95" s="103">
        <f>SUM(Q96:Q100)</f>
        <v>4162</v>
      </c>
      <c r="R95" s="103">
        <f>SUM(R96:R100)</f>
        <v>577</v>
      </c>
      <c r="S95" s="103">
        <f t="shared" si="15"/>
        <v>4739</v>
      </c>
      <c r="T95" s="118">
        <f t="shared" si="16"/>
        <v>1.9894837476099427</v>
      </c>
      <c r="U95" s="118">
        <f t="shared" si="16"/>
        <v>0.7807848443843031</v>
      </c>
      <c r="V95" s="118">
        <f t="shared" si="16"/>
        <v>1.6739667961850937</v>
      </c>
      <c r="W95" s="191"/>
      <c r="X95" s="191"/>
    </row>
    <row r="96" spans="1:24" s="106" customFormat="1" ht="12" customHeight="1">
      <c r="A96" s="12" t="s">
        <v>16</v>
      </c>
      <c r="B96" s="57">
        <v>430</v>
      </c>
      <c r="C96" s="58">
        <v>180</v>
      </c>
      <c r="D96" s="50">
        <f t="shared" si="12"/>
        <v>610</v>
      </c>
      <c r="E96" s="57">
        <v>890</v>
      </c>
      <c r="F96" s="58">
        <v>220</v>
      </c>
      <c r="G96" s="50">
        <f t="shared" si="19"/>
        <v>1110</v>
      </c>
      <c r="H96" s="63">
        <f t="shared" si="18"/>
        <v>2.0697674418604652</v>
      </c>
      <c r="I96" s="61">
        <f t="shared" si="18"/>
        <v>1.2222222222222223</v>
      </c>
      <c r="J96" s="62">
        <f t="shared" si="18"/>
        <v>1.819672131147541</v>
      </c>
      <c r="K96" s="165">
        <v>44058</v>
      </c>
      <c r="L96" s="166"/>
      <c r="M96" s="110" t="s">
        <v>16</v>
      </c>
      <c r="N96" s="107">
        <v>270</v>
      </c>
      <c r="O96" s="107">
        <v>120</v>
      </c>
      <c r="P96" s="107">
        <f t="shared" si="13"/>
        <v>390</v>
      </c>
      <c r="Q96" s="107">
        <v>1025</v>
      </c>
      <c r="R96" s="107">
        <v>207</v>
      </c>
      <c r="S96" s="107">
        <f t="shared" si="15"/>
        <v>1232</v>
      </c>
      <c r="T96" s="109">
        <f t="shared" si="16"/>
        <v>3.7962962962962963</v>
      </c>
      <c r="U96" s="109">
        <f t="shared" si="16"/>
        <v>1.725</v>
      </c>
      <c r="V96" s="109">
        <f t="shared" si="16"/>
        <v>3.158974358974359</v>
      </c>
      <c r="W96" s="182" t="s">
        <v>153</v>
      </c>
      <c r="X96" s="182"/>
    </row>
    <row r="97" spans="1:24" s="106" customFormat="1" ht="12" customHeight="1">
      <c r="A97" s="12" t="s">
        <v>62</v>
      </c>
      <c r="B97" s="57">
        <v>617</v>
      </c>
      <c r="C97" s="58">
        <v>51</v>
      </c>
      <c r="D97" s="50">
        <f t="shared" si="12"/>
        <v>668</v>
      </c>
      <c r="E97" s="57">
        <v>617</v>
      </c>
      <c r="F97" s="58">
        <v>51</v>
      </c>
      <c r="G97" s="50">
        <f t="shared" si="19"/>
        <v>668</v>
      </c>
      <c r="H97" s="63">
        <f t="shared" si="18"/>
        <v>1</v>
      </c>
      <c r="I97" s="61">
        <f t="shared" si="18"/>
        <v>1</v>
      </c>
      <c r="J97" s="62">
        <f t="shared" si="18"/>
        <v>1</v>
      </c>
      <c r="K97" s="165">
        <v>44058</v>
      </c>
      <c r="L97" s="166"/>
      <c r="M97" s="110" t="s">
        <v>62</v>
      </c>
      <c r="N97" s="107">
        <v>647</v>
      </c>
      <c r="O97" s="107">
        <v>64</v>
      </c>
      <c r="P97" s="107">
        <f t="shared" si="13"/>
        <v>711</v>
      </c>
      <c r="Q97" s="107">
        <v>736</v>
      </c>
      <c r="R97" s="107">
        <v>78</v>
      </c>
      <c r="S97" s="107">
        <f t="shared" si="15"/>
        <v>814</v>
      </c>
      <c r="T97" s="109">
        <f t="shared" si="16"/>
        <v>1.1375579598145287</v>
      </c>
      <c r="U97" s="109">
        <f t="shared" si="16"/>
        <v>1.21875</v>
      </c>
      <c r="V97" s="109">
        <f t="shared" si="16"/>
        <v>1.1448663853727146</v>
      </c>
      <c r="W97" s="189"/>
      <c r="X97" s="189"/>
    </row>
    <row r="98" spans="1:24" s="106" customFormat="1" ht="12" customHeight="1">
      <c r="A98" s="15" t="s">
        <v>11</v>
      </c>
      <c r="B98" s="57">
        <v>740</v>
      </c>
      <c r="C98" s="58">
        <v>350</v>
      </c>
      <c r="D98" s="50">
        <f t="shared" si="12"/>
        <v>1090</v>
      </c>
      <c r="E98" s="57">
        <v>948</v>
      </c>
      <c r="F98" s="58">
        <v>60</v>
      </c>
      <c r="G98" s="50">
        <f t="shared" si="19"/>
        <v>1008</v>
      </c>
      <c r="H98" s="63">
        <f t="shared" si="18"/>
        <v>1.281081081081081</v>
      </c>
      <c r="I98" s="61">
        <f t="shared" si="18"/>
        <v>0.17142857142857143</v>
      </c>
      <c r="J98" s="62">
        <f t="shared" si="18"/>
        <v>0.9247706422018349</v>
      </c>
      <c r="K98" s="165">
        <v>44058</v>
      </c>
      <c r="L98" s="166"/>
      <c r="M98" s="113" t="s">
        <v>11</v>
      </c>
      <c r="N98" s="107">
        <v>795</v>
      </c>
      <c r="O98" s="107">
        <v>465</v>
      </c>
      <c r="P98" s="107">
        <f t="shared" si="13"/>
        <v>1260</v>
      </c>
      <c r="Q98" s="107">
        <v>1337</v>
      </c>
      <c r="R98" s="107">
        <v>271</v>
      </c>
      <c r="S98" s="107">
        <f t="shared" si="15"/>
        <v>1608</v>
      </c>
      <c r="T98" s="109">
        <f t="shared" si="16"/>
        <v>1.6817610062893082</v>
      </c>
      <c r="U98" s="109">
        <f t="shared" si="16"/>
        <v>0.5827956989247312</v>
      </c>
      <c r="V98" s="109">
        <f t="shared" si="16"/>
        <v>1.276190476190476</v>
      </c>
      <c r="W98" s="189"/>
      <c r="X98" s="189"/>
    </row>
    <row r="99" spans="1:24" s="106" customFormat="1" ht="12" customHeight="1">
      <c r="A99" s="12" t="s">
        <v>71</v>
      </c>
      <c r="B99" s="57">
        <v>200</v>
      </c>
      <c r="C99" s="58">
        <v>45</v>
      </c>
      <c r="D99" s="50">
        <f t="shared" si="12"/>
        <v>245</v>
      </c>
      <c r="E99" s="57">
        <v>569</v>
      </c>
      <c r="F99" s="58">
        <v>56</v>
      </c>
      <c r="G99" s="50">
        <f t="shared" si="19"/>
        <v>625</v>
      </c>
      <c r="H99" s="63">
        <f t="shared" si="18"/>
        <v>2.845</v>
      </c>
      <c r="I99" s="61">
        <f t="shared" si="18"/>
        <v>1.2444444444444445</v>
      </c>
      <c r="J99" s="62">
        <f t="shared" si="18"/>
        <v>2.5510204081632653</v>
      </c>
      <c r="K99" s="165">
        <v>44058</v>
      </c>
      <c r="L99" s="166"/>
      <c r="M99" s="110" t="s">
        <v>71</v>
      </c>
      <c r="N99" s="107">
        <v>230</v>
      </c>
      <c r="O99" s="107">
        <v>90</v>
      </c>
      <c r="P99" s="107">
        <f t="shared" si="13"/>
        <v>320</v>
      </c>
      <c r="Q99" s="107">
        <v>785</v>
      </c>
      <c r="R99" s="107">
        <v>21</v>
      </c>
      <c r="S99" s="107">
        <f t="shared" si="15"/>
        <v>806</v>
      </c>
      <c r="T99" s="109">
        <f t="shared" si="16"/>
        <v>3.4130434782608696</v>
      </c>
      <c r="U99" s="109">
        <f t="shared" si="16"/>
        <v>0.23333333333333334</v>
      </c>
      <c r="V99" s="109">
        <f t="shared" si="16"/>
        <v>2.51875</v>
      </c>
      <c r="W99" s="189"/>
      <c r="X99" s="189"/>
    </row>
    <row r="100" spans="1:24" s="106" customFormat="1" ht="12" customHeight="1">
      <c r="A100" s="12" t="s">
        <v>72</v>
      </c>
      <c r="B100" s="57">
        <v>185</v>
      </c>
      <c r="C100" s="58">
        <v>0</v>
      </c>
      <c r="D100" s="50">
        <f t="shared" si="12"/>
        <v>185</v>
      </c>
      <c r="E100" s="57">
        <v>227</v>
      </c>
      <c r="F100" s="58">
        <v>0</v>
      </c>
      <c r="G100" s="50">
        <f t="shared" si="19"/>
        <v>227</v>
      </c>
      <c r="H100" s="63">
        <f t="shared" si="18"/>
        <v>1.227027027027027</v>
      </c>
      <c r="I100" s="61" t="s">
        <v>112</v>
      </c>
      <c r="J100" s="62">
        <f t="shared" si="18"/>
        <v>1.227027027027027</v>
      </c>
      <c r="K100" s="165">
        <v>44058</v>
      </c>
      <c r="L100" s="166"/>
      <c r="M100" s="110" t="s">
        <v>72</v>
      </c>
      <c r="N100" s="107">
        <v>150</v>
      </c>
      <c r="O100" s="107">
        <v>0</v>
      </c>
      <c r="P100" s="107">
        <f t="shared" si="13"/>
        <v>150</v>
      </c>
      <c r="Q100" s="107">
        <v>279</v>
      </c>
      <c r="R100" s="107">
        <v>0</v>
      </c>
      <c r="S100" s="107">
        <f t="shared" si="15"/>
        <v>279</v>
      </c>
      <c r="T100" s="109">
        <f t="shared" si="16"/>
        <v>1.86</v>
      </c>
      <c r="U100" s="109" t="s">
        <v>112</v>
      </c>
      <c r="V100" s="109">
        <f t="shared" si="16"/>
        <v>1.86</v>
      </c>
      <c r="W100" s="182" t="s">
        <v>154</v>
      </c>
      <c r="X100" s="182"/>
    </row>
    <row r="101" spans="1:24" s="106" customFormat="1" ht="12" customHeight="1">
      <c r="A101" s="30" t="s">
        <v>73</v>
      </c>
      <c r="B101" s="31">
        <f>SUM(B102:B110)</f>
        <v>2130</v>
      </c>
      <c r="C101" s="32">
        <f>SUM(C102:C110)</f>
        <v>725</v>
      </c>
      <c r="D101" s="44">
        <f t="shared" si="12"/>
        <v>2855</v>
      </c>
      <c r="E101" s="91"/>
      <c r="F101" s="92"/>
      <c r="G101" s="93"/>
      <c r="H101" s="94"/>
      <c r="I101" s="129"/>
      <c r="J101" s="122"/>
      <c r="K101" s="167"/>
      <c r="L101" s="167"/>
      <c r="M101" s="121" t="s">
        <v>73</v>
      </c>
      <c r="N101" s="103">
        <f>SUM(N102:N111)</f>
        <v>2180</v>
      </c>
      <c r="O101" s="103">
        <f>SUM(O102:O111)</f>
        <v>700</v>
      </c>
      <c r="P101" s="103">
        <f t="shared" si="13"/>
        <v>2880</v>
      </c>
      <c r="Q101" s="103">
        <f>SUM(Q102:Q111)</f>
        <v>3975</v>
      </c>
      <c r="R101" s="103">
        <f>SUM(R102:R111)</f>
        <v>489</v>
      </c>
      <c r="S101" s="103">
        <f t="shared" si="15"/>
        <v>4464</v>
      </c>
      <c r="T101" s="118">
        <f t="shared" si="16"/>
        <v>1.823394495412844</v>
      </c>
      <c r="U101" s="118">
        <f t="shared" si="16"/>
        <v>0.6985714285714286</v>
      </c>
      <c r="V101" s="118">
        <f t="shared" si="16"/>
        <v>1.55</v>
      </c>
      <c r="W101" s="191"/>
      <c r="X101" s="191"/>
    </row>
    <row r="102" spans="1:24" s="106" customFormat="1" ht="12" customHeight="1">
      <c r="A102" s="12" t="s">
        <v>164</v>
      </c>
      <c r="B102" s="57">
        <v>60</v>
      </c>
      <c r="C102" s="58">
        <v>0</v>
      </c>
      <c r="D102" s="50">
        <f>B102+C102</f>
        <v>60</v>
      </c>
      <c r="E102" s="81"/>
      <c r="F102" s="58">
        <v>0</v>
      </c>
      <c r="G102" s="83"/>
      <c r="H102" s="84"/>
      <c r="I102" s="61" t="s">
        <v>112</v>
      </c>
      <c r="J102" s="86"/>
      <c r="K102" s="192">
        <v>44012</v>
      </c>
      <c r="L102" s="193"/>
      <c r="M102" s="110" t="s">
        <v>128</v>
      </c>
      <c r="N102" s="107">
        <v>30</v>
      </c>
      <c r="O102" s="107">
        <v>0</v>
      </c>
      <c r="P102" s="107">
        <f>N102+O102</f>
        <v>30</v>
      </c>
      <c r="Q102" s="107">
        <v>7</v>
      </c>
      <c r="R102" s="107">
        <v>0</v>
      </c>
      <c r="S102" s="107">
        <f>Q102+R102</f>
        <v>7</v>
      </c>
      <c r="T102" s="109">
        <f>Q102/N102</f>
        <v>0.23333333333333334</v>
      </c>
      <c r="U102" s="109" t="s">
        <v>112</v>
      </c>
      <c r="V102" s="109">
        <f>S102/P102</f>
        <v>0.23333333333333334</v>
      </c>
      <c r="W102" s="181">
        <v>42978</v>
      </c>
      <c r="X102" s="182"/>
    </row>
    <row r="103" spans="1:24" s="106" customFormat="1" ht="12" customHeight="1">
      <c r="A103" s="12" t="s">
        <v>74</v>
      </c>
      <c r="B103" s="57">
        <v>90</v>
      </c>
      <c r="C103" s="58">
        <v>100</v>
      </c>
      <c r="D103" s="50">
        <f t="shared" si="12"/>
        <v>190</v>
      </c>
      <c r="E103" s="81"/>
      <c r="F103" s="82"/>
      <c r="G103" s="83"/>
      <c r="H103" s="84"/>
      <c r="I103" s="85"/>
      <c r="J103" s="86"/>
      <c r="K103" s="136">
        <v>44012</v>
      </c>
      <c r="L103" s="137">
        <v>44058</v>
      </c>
      <c r="M103" s="110" t="s">
        <v>140</v>
      </c>
      <c r="N103" s="107">
        <v>10</v>
      </c>
      <c r="O103" s="107">
        <v>0</v>
      </c>
      <c r="P103" s="107">
        <f>N103+O103</f>
        <v>10</v>
      </c>
      <c r="Q103" s="107">
        <v>4</v>
      </c>
      <c r="R103" s="107">
        <v>0</v>
      </c>
      <c r="S103" s="107">
        <f>Q103+R103</f>
        <v>4</v>
      </c>
      <c r="T103" s="109">
        <f>Q103/N103</f>
        <v>0.4</v>
      </c>
      <c r="U103" s="109" t="s">
        <v>112</v>
      </c>
      <c r="V103" s="109">
        <f>S103/P103</f>
        <v>0.4</v>
      </c>
      <c r="W103" s="181">
        <v>42978</v>
      </c>
      <c r="X103" s="182"/>
    </row>
    <row r="104" spans="1:24" s="106" customFormat="1" ht="12" customHeight="1">
      <c r="A104" s="12" t="s">
        <v>11</v>
      </c>
      <c r="B104" s="57">
        <v>470</v>
      </c>
      <c r="C104" s="58">
        <v>0</v>
      </c>
      <c r="D104" s="50">
        <f t="shared" si="12"/>
        <v>470</v>
      </c>
      <c r="E104" s="81"/>
      <c r="F104" s="58">
        <v>0</v>
      </c>
      <c r="G104" s="83"/>
      <c r="H104" s="84"/>
      <c r="I104" s="61" t="s">
        <v>112</v>
      </c>
      <c r="J104" s="86"/>
      <c r="K104" s="136">
        <v>44012</v>
      </c>
      <c r="L104" s="137">
        <v>44074</v>
      </c>
      <c r="M104" s="110" t="s">
        <v>74</v>
      </c>
      <c r="N104" s="107">
        <v>90</v>
      </c>
      <c r="O104" s="107">
        <v>50</v>
      </c>
      <c r="P104" s="107">
        <f t="shared" si="13"/>
        <v>140</v>
      </c>
      <c r="Q104" s="107">
        <v>34</v>
      </c>
      <c r="R104" s="107">
        <v>8</v>
      </c>
      <c r="S104" s="107">
        <f t="shared" si="15"/>
        <v>42</v>
      </c>
      <c r="T104" s="109">
        <f t="shared" si="16"/>
        <v>0.37777777777777777</v>
      </c>
      <c r="U104" s="109">
        <f t="shared" si="16"/>
        <v>0.16</v>
      </c>
      <c r="V104" s="109">
        <f t="shared" si="16"/>
        <v>0.3</v>
      </c>
      <c r="W104" s="181">
        <v>42962</v>
      </c>
      <c r="X104" s="182"/>
    </row>
    <row r="105" spans="1:24" s="106" customFormat="1" ht="12" customHeight="1">
      <c r="A105" s="12" t="s">
        <v>16</v>
      </c>
      <c r="B105" s="57">
        <v>240</v>
      </c>
      <c r="C105" s="58">
        <v>110</v>
      </c>
      <c r="D105" s="50">
        <f t="shared" si="12"/>
        <v>350</v>
      </c>
      <c r="E105" s="81"/>
      <c r="F105" s="82"/>
      <c r="G105" s="83"/>
      <c r="H105" s="84"/>
      <c r="I105" s="85"/>
      <c r="J105" s="86"/>
      <c r="K105" s="192">
        <v>44012</v>
      </c>
      <c r="L105" s="193"/>
      <c r="M105" s="110" t="s">
        <v>11</v>
      </c>
      <c r="N105" s="107">
        <v>465</v>
      </c>
      <c r="O105" s="107">
        <v>0</v>
      </c>
      <c r="P105" s="107">
        <f t="shared" si="13"/>
        <v>465</v>
      </c>
      <c r="Q105" s="107">
        <v>966</v>
      </c>
      <c r="R105" s="107">
        <v>0</v>
      </c>
      <c r="S105" s="107">
        <f t="shared" si="15"/>
        <v>966</v>
      </c>
      <c r="T105" s="109">
        <f t="shared" si="16"/>
        <v>2.07741935483871</v>
      </c>
      <c r="U105" s="109" t="s">
        <v>112</v>
      </c>
      <c r="V105" s="109">
        <f t="shared" si="16"/>
        <v>2.07741935483871</v>
      </c>
      <c r="W105" s="181">
        <v>42936</v>
      </c>
      <c r="X105" s="182"/>
    </row>
    <row r="106" spans="1:24" s="106" customFormat="1" ht="12" customHeight="1">
      <c r="A106" s="12" t="s">
        <v>75</v>
      </c>
      <c r="B106" s="57">
        <v>60</v>
      </c>
      <c r="C106" s="58">
        <v>40</v>
      </c>
      <c r="D106" s="50">
        <f t="shared" si="12"/>
        <v>100</v>
      </c>
      <c r="E106" s="81"/>
      <c r="F106" s="82"/>
      <c r="G106" s="83"/>
      <c r="H106" s="84"/>
      <c r="I106" s="85"/>
      <c r="J106" s="86"/>
      <c r="K106" s="136">
        <v>44012</v>
      </c>
      <c r="L106" s="137">
        <v>44074</v>
      </c>
      <c r="M106" s="110" t="s">
        <v>16</v>
      </c>
      <c r="N106" s="107">
        <v>240</v>
      </c>
      <c r="O106" s="107">
        <v>110</v>
      </c>
      <c r="P106" s="107">
        <f t="shared" si="13"/>
        <v>350</v>
      </c>
      <c r="Q106" s="107">
        <v>502</v>
      </c>
      <c r="R106" s="107">
        <v>109</v>
      </c>
      <c r="S106" s="107">
        <f t="shared" si="15"/>
        <v>611</v>
      </c>
      <c r="T106" s="109">
        <f t="shared" si="16"/>
        <v>2.091666666666667</v>
      </c>
      <c r="U106" s="109">
        <f t="shared" si="16"/>
        <v>0.990909090909091</v>
      </c>
      <c r="V106" s="109">
        <f t="shared" si="16"/>
        <v>1.7457142857142858</v>
      </c>
      <c r="W106" s="185"/>
      <c r="X106" s="185"/>
    </row>
    <row r="107" spans="1:24" s="106" customFormat="1" ht="12" customHeight="1">
      <c r="A107" s="12" t="s">
        <v>76</v>
      </c>
      <c r="B107" s="57">
        <v>600</v>
      </c>
      <c r="C107" s="58">
        <v>150</v>
      </c>
      <c r="D107" s="50">
        <f t="shared" si="12"/>
        <v>750</v>
      </c>
      <c r="E107" s="81"/>
      <c r="F107" s="82"/>
      <c r="G107" s="83"/>
      <c r="H107" s="84"/>
      <c r="I107" s="85"/>
      <c r="J107" s="86"/>
      <c r="K107" s="136">
        <v>44012</v>
      </c>
      <c r="L107" s="137">
        <v>44058</v>
      </c>
      <c r="M107" s="110" t="s">
        <v>75</v>
      </c>
      <c r="N107" s="107">
        <v>95</v>
      </c>
      <c r="O107" s="107">
        <v>85</v>
      </c>
      <c r="P107" s="107">
        <f t="shared" si="13"/>
        <v>180</v>
      </c>
      <c r="Q107" s="107">
        <v>46</v>
      </c>
      <c r="R107" s="107">
        <v>17</v>
      </c>
      <c r="S107" s="107">
        <f t="shared" si="15"/>
        <v>63</v>
      </c>
      <c r="T107" s="109">
        <f aca="true" t="shared" si="20" ref="T107:V120">Q107/N107</f>
        <v>0.4842105263157895</v>
      </c>
      <c r="U107" s="109">
        <f t="shared" si="20"/>
        <v>0.2</v>
      </c>
      <c r="V107" s="109">
        <f t="shared" si="20"/>
        <v>0.35</v>
      </c>
      <c r="W107" s="181">
        <v>42987</v>
      </c>
      <c r="X107" s="182"/>
    </row>
    <row r="108" spans="1:24" s="106" customFormat="1" ht="12" customHeight="1">
      <c r="A108" s="12" t="s">
        <v>118</v>
      </c>
      <c r="B108" s="57">
        <v>265</v>
      </c>
      <c r="C108" s="58">
        <v>160</v>
      </c>
      <c r="D108" s="50">
        <f t="shared" si="12"/>
        <v>425</v>
      </c>
      <c r="E108" s="57">
        <v>1050</v>
      </c>
      <c r="F108" s="58">
        <v>350</v>
      </c>
      <c r="G108" s="50">
        <f t="shared" si="19"/>
        <v>1400</v>
      </c>
      <c r="H108" s="63">
        <f t="shared" si="18"/>
        <v>3.9622641509433962</v>
      </c>
      <c r="I108" s="61">
        <f t="shared" si="18"/>
        <v>2.1875</v>
      </c>
      <c r="J108" s="62">
        <f t="shared" si="18"/>
        <v>3.2941176470588234</v>
      </c>
      <c r="K108" s="188"/>
      <c r="L108" s="188"/>
      <c r="M108" s="110" t="s">
        <v>76</v>
      </c>
      <c r="N108" s="107">
        <v>600</v>
      </c>
      <c r="O108" s="107">
        <v>150</v>
      </c>
      <c r="P108" s="107">
        <f t="shared" si="13"/>
        <v>750</v>
      </c>
      <c r="Q108" s="107">
        <v>446</v>
      </c>
      <c r="R108" s="107">
        <v>17</v>
      </c>
      <c r="S108" s="107">
        <f t="shared" si="15"/>
        <v>463</v>
      </c>
      <c r="T108" s="109">
        <f t="shared" si="20"/>
        <v>0.7433333333333333</v>
      </c>
      <c r="U108" s="109">
        <f t="shared" si="20"/>
        <v>0.11333333333333333</v>
      </c>
      <c r="V108" s="109">
        <f t="shared" si="20"/>
        <v>0.6173333333333333</v>
      </c>
      <c r="W108" s="181">
        <v>42978</v>
      </c>
      <c r="X108" s="182"/>
    </row>
    <row r="109" spans="1:24" s="106" customFormat="1" ht="12" customHeight="1">
      <c r="A109" s="12" t="s">
        <v>78</v>
      </c>
      <c r="B109" s="57">
        <v>160</v>
      </c>
      <c r="C109" s="58">
        <v>135</v>
      </c>
      <c r="D109" s="50">
        <f t="shared" si="12"/>
        <v>295</v>
      </c>
      <c r="E109" s="81"/>
      <c r="F109" s="82"/>
      <c r="G109" s="83"/>
      <c r="H109" s="84"/>
      <c r="I109" s="85"/>
      <c r="J109" s="86"/>
      <c r="K109" s="192">
        <v>44012</v>
      </c>
      <c r="L109" s="193"/>
      <c r="M109" s="110" t="s">
        <v>118</v>
      </c>
      <c r="N109" s="107">
        <v>250</v>
      </c>
      <c r="O109" s="107">
        <v>130</v>
      </c>
      <c r="P109" s="107">
        <f t="shared" si="13"/>
        <v>380</v>
      </c>
      <c r="Q109" s="107">
        <v>926</v>
      </c>
      <c r="R109" s="107">
        <v>221</v>
      </c>
      <c r="S109" s="107">
        <f t="shared" si="15"/>
        <v>1147</v>
      </c>
      <c r="T109" s="109">
        <f t="shared" si="20"/>
        <v>3.704</v>
      </c>
      <c r="U109" s="109">
        <f t="shared" si="20"/>
        <v>1.7</v>
      </c>
      <c r="V109" s="109">
        <f t="shared" si="20"/>
        <v>3.018421052631579</v>
      </c>
      <c r="W109" s="185"/>
      <c r="X109" s="185"/>
    </row>
    <row r="110" spans="1:24" s="106" customFormat="1" ht="12" customHeight="1">
      <c r="A110" s="74" t="s">
        <v>79</v>
      </c>
      <c r="B110" s="66">
        <v>185</v>
      </c>
      <c r="C110" s="67">
        <v>30</v>
      </c>
      <c r="D110" s="68">
        <f t="shared" si="12"/>
        <v>215</v>
      </c>
      <c r="E110" s="95">
        <v>246</v>
      </c>
      <c r="F110" s="96">
        <v>12</v>
      </c>
      <c r="G110" s="97">
        <f t="shared" si="19"/>
        <v>258</v>
      </c>
      <c r="H110" s="98">
        <f t="shared" si="18"/>
        <v>1.3297297297297297</v>
      </c>
      <c r="I110" s="99">
        <f t="shared" si="18"/>
        <v>0.4</v>
      </c>
      <c r="J110" s="100">
        <f t="shared" si="18"/>
        <v>1.2</v>
      </c>
      <c r="K110" s="165">
        <v>44043</v>
      </c>
      <c r="L110" s="166"/>
      <c r="M110" s="110" t="s">
        <v>78</v>
      </c>
      <c r="N110" s="107">
        <v>190</v>
      </c>
      <c r="O110" s="107">
        <v>155</v>
      </c>
      <c r="P110" s="107">
        <f t="shared" si="13"/>
        <v>345</v>
      </c>
      <c r="Q110" s="107">
        <v>802</v>
      </c>
      <c r="R110" s="107">
        <v>104</v>
      </c>
      <c r="S110" s="107">
        <f t="shared" si="15"/>
        <v>906</v>
      </c>
      <c r="T110" s="109">
        <f t="shared" si="20"/>
        <v>4.221052631578948</v>
      </c>
      <c r="U110" s="109">
        <f t="shared" si="20"/>
        <v>0.6709677419354839</v>
      </c>
      <c r="V110" s="109">
        <f t="shared" si="20"/>
        <v>2.626086956521739</v>
      </c>
      <c r="W110" s="181">
        <v>42916</v>
      </c>
      <c r="X110" s="182"/>
    </row>
    <row r="111" spans="1:24" s="106" customFormat="1" ht="12" customHeight="1">
      <c r="A111" s="30" t="s">
        <v>80</v>
      </c>
      <c r="B111" s="31">
        <f>SUM(B112:B114)</f>
        <v>128</v>
      </c>
      <c r="C111" s="32">
        <f>SUM(C112:C114)</f>
        <v>0</v>
      </c>
      <c r="D111" s="44">
        <f t="shared" si="12"/>
        <v>128</v>
      </c>
      <c r="E111" s="31">
        <f>SUM(E112:E114)</f>
        <v>261</v>
      </c>
      <c r="F111" s="32">
        <f>SUM(F112:F114)</f>
        <v>0</v>
      </c>
      <c r="G111" s="44">
        <f t="shared" si="19"/>
        <v>261</v>
      </c>
      <c r="H111" s="34">
        <f t="shared" si="18"/>
        <v>2.0390625</v>
      </c>
      <c r="I111" s="38" t="s">
        <v>112</v>
      </c>
      <c r="J111" s="39">
        <f t="shared" si="18"/>
        <v>2.0390625</v>
      </c>
      <c r="K111" s="178"/>
      <c r="L111" s="178"/>
      <c r="M111" s="113" t="s">
        <v>79</v>
      </c>
      <c r="N111" s="107">
        <v>210</v>
      </c>
      <c r="O111" s="107">
        <v>20</v>
      </c>
      <c r="P111" s="107">
        <f t="shared" si="13"/>
        <v>230</v>
      </c>
      <c r="Q111" s="107">
        <v>242</v>
      </c>
      <c r="R111" s="107">
        <v>13</v>
      </c>
      <c r="S111" s="107">
        <f t="shared" si="15"/>
        <v>255</v>
      </c>
      <c r="T111" s="109">
        <f t="shared" si="20"/>
        <v>1.1523809523809523</v>
      </c>
      <c r="U111" s="109">
        <f t="shared" si="20"/>
        <v>0.65</v>
      </c>
      <c r="V111" s="109">
        <f t="shared" si="20"/>
        <v>1.108695652173913</v>
      </c>
      <c r="W111" s="181">
        <v>42962</v>
      </c>
      <c r="X111" s="182"/>
    </row>
    <row r="112" spans="1:24" s="106" customFormat="1" ht="12" customHeight="1">
      <c r="A112" s="15" t="s">
        <v>81</v>
      </c>
      <c r="B112" s="57">
        <v>49</v>
      </c>
      <c r="C112" s="58">
        <v>0</v>
      </c>
      <c r="D112" s="50">
        <f t="shared" si="12"/>
        <v>49</v>
      </c>
      <c r="E112" s="57">
        <v>77</v>
      </c>
      <c r="F112" s="58">
        <v>0</v>
      </c>
      <c r="G112" s="50">
        <f t="shared" si="19"/>
        <v>77</v>
      </c>
      <c r="H112" s="63">
        <f t="shared" si="18"/>
        <v>1.5714285714285714</v>
      </c>
      <c r="I112" s="61" t="s">
        <v>112</v>
      </c>
      <c r="J112" s="62">
        <f t="shared" si="18"/>
        <v>1.5714285714285714</v>
      </c>
      <c r="K112" s="188"/>
      <c r="L112" s="188"/>
      <c r="M112" s="121" t="s">
        <v>80</v>
      </c>
      <c r="N112" s="103">
        <f>SUM(N113:N115)</f>
        <v>137</v>
      </c>
      <c r="O112" s="103">
        <f>SUM(O113:O115)</f>
        <v>0</v>
      </c>
      <c r="P112" s="103">
        <f t="shared" si="13"/>
        <v>137</v>
      </c>
      <c r="Q112" s="103">
        <f>SUM(Q113:Q115)</f>
        <v>296</v>
      </c>
      <c r="R112" s="103">
        <f>SUM(R113:R115)</f>
        <v>0</v>
      </c>
      <c r="S112" s="103">
        <f t="shared" si="15"/>
        <v>296</v>
      </c>
      <c r="T112" s="118">
        <f t="shared" si="20"/>
        <v>2.1605839416058394</v>
      </c>
      <c r="U112" s="118" t="s">
        <v>112</v>
      </c>
      <c r="V112" s="118">
        <f t="shared" si="20"/>
        <v>2.1605839416058394</v>
      </c>
      <c r="W112" s="191"/>
      <c r="X112" s="191"/>
    </row>
    <row r="113" spans="1:24" s="106" customFormat="1" ht="12" customHeight="1">
      <c r="A113" s="15" t="s">
        <v>82</v>
      </c>
      <c r="B113" s="57">
        <v>42</v>
      </c>
      <c r="C113" s="58">
        <v>0</v>
      </c>
      <c r="D113" s="50">
        <f t="shared" si="12"/>
        <v>42</v>
      </c>
      <c r="E113" s="57">
        <v>111</v>
      </c>
      <c r="F113" s="58">
        <v>0</v>
      </c>
      <c r="G113" s="50">
        <f t="shared" si="19"/>
        <v>111</v>
      </c>
      <c r="H113" s="63">
        <f t="shared" si="18"/>
        <v>2.642857142857143</v>
      </c>
      <c r="I113" s="61" t="s">
        <v>112</v>
      </c>
      <c r="J113" s="62">
        <f t="shared" si="18"/>
        <v>2.642857142857143</v>
      </c>
      <c r="K113" s="188"/>
      <c r="L113" s="188"/>
      <c r="M113" s="113" t="s">
        <v>81</v>
      </c>
      <c r="N113" s="107">
        <v>45</v>
      </c>
      <c r="O113" s="107">
        <v>0</v>
      </c>
      <c r="P113" s="107">
        <f t="shared" si="13"/>
        <v>45</v>
      </c>
      <c r="Q113" s="107">
        <v>64</v>
      </c>
      <c r="R113" s="107">
        <v>0</v>
      </c>
      <c r="S113" s="107">
        <f t="shared" si="15"/>
        <v>64</v>
      </c>
      <c r="T113" s="109">
        <f t="shared" si="20"/>
        <v>1.4222222222222223</v>
      </c>
      <c r="U113" s="109" t="s">
        <v>112</v>
      </c>
      <c r="V113" s="109">
        <f t="shared" si="20"/>
        <v>1.4222222222222223</v>
      </c>
      <c r="W113" s="189"/>
      <c r="X113" s="189"/>
    </row>
    <row r="114" spans="1:24" s="106" customFormat="1" ht="12" customHeight="1">
      <c r="A114" s="74" t="s">
        <v>83</v>
      </c>
      <c r="B114" s="66">
        <v>37</v>
      </c>
      <c r="C114" s="67">
        <v>0</v>
      </c>
      <c r="D114" s="68">
        <f t="shared" si="12"/>
        <v>37</v>
      </c>
      <c r="E114" s="66">
        <v>73</v>
      </c>
      <c r="F114" s="67">
        <v>0</v>
      </c>
      <c r="G114" s="68">
        <f t="shared" si="19"/>
        <v>73</v>
      </c>
      <c r="H114" s="75">
        <f t="shared" si="18"/>
        <v>1.972972972972973</v>
      </c>
      <c r="I114" s="69" t="s">
        <v>112</v>
      </c>
      <c r="J114" s="76">
        <f t="shared" si="18"/>
        <v>1.972972972972973</v>
      </c>
      <c r="K114" s="165" t="s">
        <v>169</v>
      </c>
      <c r="L114" s="166"/>
      <c r="M114" s="113" t="s">
        <v>82</v>
      </c>
      <c r="N114" s="107">
        <v>42</v>
      </c>
      <c r="O114" s="107">
        <v>0</v>
      </c>
      <c r="P114" s="107">
        <f t="shared" si="13"/>
        <v>42</v>
      </c>
      <c r="Q114" s="107">
        <v>114</v>
      </c>
      <c r="R114" s="107">
        <v>0</v>
      </c>
      <c r="S114" s="107">
        <f t="shared" si="15"/>
        <v>114</v>
      </c>
      <c r="T114" s="109">
        <f t="shared" si="20"/>
        <v>2.7142857142857144</v>
      </c>
      <c r="U114" s="109" t="s">
        <v>112</v>
      </c>
      <c r="V114" s="109">
        <f t="shared" si="20"/>
        <v>2.7142857142857144</v>
      </c>
      <c r="W114" s="189"/>
      <c r="X114" s="189"/>
    </row>
    <row r="115" spans="1:24" s="106" customFormat="1" ht="12" customHeight="1">
      <c r="A115" s="30" t="s">
        <v>84</v>
      </c>
      <c r="B115" s="31">
        <f>SUM(B116:B120)</f>
        <v>495</v>
      </c>
      <c r="C115" s="32">
        <f>SUM(C116:C120)</f>
        <v>170</v>
      </c>
      <c r="D115" s="44">
        <f t="shared" si="12"/>
        <v>665</v>
      </c>
      <c r="E115" s="91"/>
      <c r="F115" s="92"/>
      <c r="G115" s="46"/>
      <c r="H115" s="47"/>
      <c r="I115" s="129"/>
      <c r="J115" s="36"/>
      <c r="K115" s="167"/>
      <c r="L115" s="167"/>
      <c r="M115" s="113" t="s">
        <v>83</v>
      </c>
      <c r="N115" s="107">
        <v>50</v>
      </c>
      <c r="O115" s="107">
        <v>0</v>
      </c>
      <c r="P115" s="107">
        <f t="shared" si="13"/>
        <v>50</v>
      </c>
      <c r="Q115" s="107">
        <v>118</v>
      </c>
      <c r="R115" s="107">
        <v>0</v>
      </c>
      <c r="S115" s="107">
        <f t="shared" si="15"/>
        <v>118</v>
      </c>
      <c r="T115" s="109">
        <f t="shared" si="20"/>
        <v>2.36</v>
      </c>
      <c r="U115" s="109" t="s">
        <v>112</v>
      </c>
      <c r="V115" s="109">
        <f t="shared" si="20"/>
        <v>2.36</v>
      </c>
      <c r="W115" s="189"/>
      <c r="X115" s="189"/>
    </row>
    <row r="116" spans="1:24" s="106" customFormat="1" ht="12" customHeight="1">
      <c r="A116" s="12" t="s">
        <v>42</v>
      </c>
      <c r="B116" s="57">
        <v>25</v>
      </c>
      <c r="C116" s="58">
        <v>10</v>
      </c>
      <c r="D116" s="50">
        <f t="shared" si="12"/>
        <v>35</v>
      </c>
      <c r="E116" s="81"/>
      <c r="F116" s="82"/>
      <c r="G116" s="83"/>
      <c r="H116" s="84"/>
      <c r="I116" s="85"/>
      <c r="J116" s="86"/>
      <c r="K116" s="192">
        <v>44012</v>
      </c>
      <c r="L116" s="193"/>
      <c r="M116" s="121" t="s">
        <v>84</v>
      </c>
      <c r="N116" s="103">
        <f>SUM(N117:N121)</f>
        <v>785</v>
      </c>
      <c r="O116" s="103">
        <f>SUM(O117:O121)</f>
        <v>540</v>
      </c>
      <c r="P116" s="103">
        <f t="shared" si="13"/>
        <v>1325</v>
      </c>
      <c r="Q116" s="103">
        <f>SUM(Q117:Q121)</f>
        <v>520</v>
      </c>
      <c r="R116" s="103">
        <f>SUM(R117:R121)</f>
        <v>136</v>
      </c>
      <c r="S116" s="103">
        <f>Q116+R116</f>
        <v>656</v>
      </c>
      <c r="T116" s="118">
        <f t="shared" si="20"/>
        <v>0.6624203821656051</v>
      </c>
      <c r="U116" s="118">
        <f>R116/O116</f>
        <v>0.2518518518518518</v>
      </c>
      <c r="V116" s="118">
        <f t="shared" si="20"/>
        <v>0.4950943396226415</v>
      </c>
      <c r="W116" s="191"/>
      <c r="X116" s="191"/>
    </row>
    <row r="117" spans="1:24" s="106" customFormat="1" ht="12" customHeight="1">
      <c r="A117" s="37" t="s">
        <v>136</v>
      </c>
      <c r="B117" s="59">
        <v>70</v>
      </c>
      <c r="C117" s="60">
        <v>35</v>
      </c>
      <c r="D117" s="50">
        <f t="shared" si="12"/>
        <v>105</v>
      </c>
      <c r="E117" s="57">
        <v>25</v>
      </c>
      <c r="F117" s="58">
        <v>6</v>
      </c>
      <c r="G117" s="50">
        <f>SUM(E117:F117)</f>
        <v>31</v>
      </c>
      <c r="H117" s="63">
        <f t="shared" si="18"/>
        <v>0.35714285714285715</v>
      </c>
      <c r="I117" s="61">
        <f t="shared" si="18"/>
        <v>0.17142857142857143</v>
      </c>
      <c r="J117" s="62">
        <f t="shared" si="18"/>
        <v>0.29523809523809524</v>
      </c>
      <c r="K117" s="136">
        <v>44012</v>
      </c>
      <c r="L117" s="137" t="s">
        <v>193</v>
      </c>
      <c r="M117" s="110" t="s">
        <v>42</v>
      </c>
      <c r="N117" s="107">
        <v>40</v>
      </c>
      <c r="O117" s="107">
        <v>40</v>
      </c>
      <c r="P117" s="107">
        <f t="shared" si="13"/>
        <v>80</v>
      </c>
      <c r="Q117" s="107">
        <v>18</v>
      </c>
      <c r="R117" s="107">
        <v>6</v>
      </c>
      <c r="S117" s="107">
        <f>SUM(Q117:R117)</f>
        <v>24</v>
      </c>
      <c r="T117" s="109">
        <f t="shared" si="20"/>
        <v>0.45</v>
      </c>
      <c r="U117" s="109">
        <f t="shared" si="20"/>
        <v>0.15</v>
      </c>
      <c r="V117" s="109">
        <f t="shared" si="20"/>
        <v>0.3</v>
      </c>
      <c r="W117" s="181">
        <v>42916</v>
      </c>
      <c r="X117" s="182"/>
    </row>
    <row r="118" spans="1:24" s="106" customFormat="1" ht="12" customHeight="1">
      <c r="A118" s="15" t="s">
        <v>85</v>
      </c>
      <c r="B118" s="57">
        <v>140</v>
      </c>
      <c r="C118" s="58">
        <v>55</v>
      </c>
      <c r="D118" s="50">
        <f t="shared" si="12"/>
        <v>195</v>
      </c>
      <c r="E118" s="57">
        <v>184</v>
      </c>
      <c r="F118" s="58">
        <v>30</v>
      </c>
      <c r="G118" s="50">
        <f>E118+F118</f>
        <v>214</v>
      </c>
      <c r="H118" s="63">
        <f t="shared" si="18"/>
        <v>1.3142857142857143</v>
      </c>
      <c r="I118" s="61">
        <f t="shared" si="18"/>
        <v>0.5454545454545454</v>
      </c>
      <c r="J118" s="62">
        <f t="shared" si="18"/>
        <v>1.0974358974358975</v>
      </c>
      <c r="K118" s="192">
        <v>44027</v>
      </c>
      <c r="L118" s="193"/>
      <c r="M118" s="110" t="s">
        <v>136</v>
      </c>
      <c r="N118" s="107">
        <v>95</v>
      </c>
      <c r="O118" s="107">
        <v>30</v>
      </c>
      <c r="P118" s="107">
        <f t="shared" si="13"/>
        <v>125</v>
      </c>
      <c r="Q118" s="107">
        <v>40</v>
      </c>
      <c r="R118" s="107">
        <v>10</v>
      </c>
      <c r="S118" s="107">
        <f>SUM(Q118:R118)</f>
        <v>50</v>
      </c>
      <c r="T118" s="109">
        <f>Q118/N118</f>
        <v>0.42105263157894735</v>
      </c>
      <c r="U118" s="109">
        <f>R118/O118</f>
        <v>0.3333333333333333</v>
      </c>
      <c r="V118" s="109">
        <f>S118/P118</f>
        <v>0.4</v>
      </c>
      <c r="W118" s="182" t="s">
        <v>155</v>
      </c>
      <c r="X118" s="182"/>
    </row>
    <row r="119" spans="1:24" s="106" customFormat="1" ht="12" customHeight="1">
      <c r="A119" s="15" t="s">
        <v>86</v>
      </c>
      <c r="B119" s="57">
        <v>80</v>
      </c>
      <c r="C119" s="58">
        <v>20</v>
      </c>
      <c r="D119" s="50">
        <f t="shared" si="12"/>
        <v>100</v>
      </c>
      <c r="E119" s="57">
        <v>90</v>
      </c>
      <c r="F119" s="58">
        <v>0</v>
      </c>
      <c r="G119" s="50">
        <f>E119+F119</f>
        <v>90</v>
      </c>
      <c r="H119" s="63">
        <f aca="true" t="shared" si="21" ref="H119:J135">E119/B119</f>
        <v>1.125</v>
      </c>
      <c r="I119" s="61">
        <f t="shared" si="21"/>
        <v>0</v>
      </c>
      <c r="J119" s="62">
        <f t="shared" si="21"/>
        <v>0.9</v>
      </c>
      <c r="K119" s="136">
        <v>44012</v>
      </c>
      <c r="L119" s="137" t="s">
        <v>194</v>
      </c>
      <c r="M119" s="113" t="s">
        <v>85</v>
      </c>
      <c r="N119" s="107">
        <v>300</v>
      </c>
      <c r="O119" s="107">
        <v>300</v>
      </c>
      <c r="P119" s="107">
        <f t="shared" si="13"/>
        <v>600</v>
      </c>
      <c r="Q119" s="107">
        <v>168</v>
      </c>
      <c r="R119" s="107">
        <v>61</v>
      </c>
      <c r="S119" s="107">
        <f>Q119+R119</f>
        <v>229</v>
      </c>
      <c r="T119" s="109">
        <f aca="true" t="shared" si="22" ref="T119:V135">Q119/N119</f>
        <v>0.56</v>
      </c>
      <c r="U119" s="109">
        <f t="shared" si="20"/>
        <v>0.20333333333333334</v>
      </c>
      <c r="V119" s="109">
        <f t="shared" si="22"/>
        <v>0.38166666666666665</v>
      </c>
      <c r="W119" s="181">
        <v>42916</v>
      </c>
      <c r="X119" s="182"/>
    </row>
    <row r="120" spans="1:24" s="120" customFormat="1" ht="12" customHeight="1">
      <c r="A120" s="17" t="s">
        <v>77</v>
      </c>
      <c r="B120" s="66">
        <v>180</v>
      </c>
      <c r="C120" s="67">
        <v>50</v>
      </c>
      <c r="D120" s="68">
        <f t="shared" si="12"/>
        <v>230</v>
      </c>
      <c r="E120" s="66">
        <v>328</v>
      </c>
      <c r="F120" s="67">
        <v>39</v>
      </c>
      <c r="G120" s="68">
        <f>E120+F120</f>
        <v>367</v>
      </c>
      <c r="H120" s="75">
        <f t="shared" si="21"/>
        <v>1.8222222222222222</v>
      </c>
      <c r="I120" s="69">
        <f t="shared" si="21"/>
        <v>0.78</v>
      </c>
      <c r="J120" s="76">
        <f t="shared" si="21"/>
        <v>1.5956521739130434</v>
      </c>
      <c r="K120" s="146" t="s">
        <v>195</v>
      </c>
      <c r="L120" s="143" t="s">
        <v>196</v>
      </c>
      <c r="M120" s="113" t="s">
        <v>86</v>
      </c>
      <c r="N120" s="107">
        <v>150</v>
      </c>
      <c r="O120" s="107">
        <v>90</v>
      </c>
      <c r="P120" s="107">
        <f t="shared" si="13"/>
        <v>240</v>
      </c>
      <c r="Q120" s="107">
        <v>48</v>
      </c>
      <c r="R120" s="107">
        <v>19</v>
      </c>
      <c r="S120" s="107">
        <f>Q120+R120</f>
        <v>67</v>
      </c>
      <c r="T120" s="109">
        <f t="shared" si="22"/>
        <v>0.32</v>
      </c>
      <c r="U120" s="109">
        <f t="shared" si="20"/>
        <v>0.2111111111111111</v>
      </c>
      <c r="V120" s="109">
        <f t="shared" si="22"/>
        <v>0.2791666666666667</v>
      </c>
      <c r="W120" s="181">
        <v>42916</v>
      </c>
      <c r="X120" s="182"/>
    </row>
    <row r="121" spans="1:24" s="106" customFormat="1" ht="12" customHeight="1">
      <c r="A121" s="30" t="s">
        <v>87</v>
      </c>
      <c r="B121" s="31">
        <f>SUM(B122:B127)</f>
        <v>2325</v>
      </c>
      <c r="C121" s="32">
        <f>SUM(C122:C127)</f>
        <v>1275</v>
      </c>
      <c r="D121" s="44">
        <f t="shared" si="12"/>
        <v>3600</v>
      </c>
      <c r="E121" s="91"/>
      <c r="F121" s="92"/>
      <c r="G121" s="93"/>
      <c r="H121" s="94"/>
      <c r="I121" s="129"/>
      <c r="J121" s="122"/>
      <c r="K121" s="167"/>
      <c r="L121" s="167"/>
      <c r="M121" s="110" t="s">
        <v>77</v>
      </c>
      <c r="N121" s="107">
        <v>200</v>
      </c>
      <c r="O121" s="107">
        <v>80</v>
      </c>
      <c r="P121" s="107">
        <f t="shared" si="13"/>
        <v>280</v>
      </c>
      <c r="Q121" s="107">
        <v>246</v>
      </c>
      <c r="R121" s="107">
        <v>40</v>
      </c>
      <c r="S121" s="107">
        <f>Q121+R121</f>
        <v>286</v>
      </c>
      <c r="T121" s="109">
        <f t="shared" si="22"/>
        <v>1.23</v>
      </c>
      <c r="U121" s="109">
        <f t="shared" si="22"/>
        <v>0.5</v>
      </c>
      <c r="V121" s="109">
        <f t="shared" si="22"/>
        <v>1.0214285714285714</v>
      </c>
      <c r="W121" s="181">
        <v>42936</v>
      </c>
      <c r="X121" s="182"/>
    </row>
    <row r="122" spans="1:24" s="106" customFormat="1" ht="12" customHeight="1">
      <c r="A122" s="15" t="s">
        <v>157</v>
      </c>
      <c r="B122" s="57">
        <v>130</v>
      </c>
      <c r="C122" s="58">
        <v>130</v>
      </c>
      <c r="D122" s="50">
        <f t="shared" si="12"/>
        <v>260</v>
      </c>
      <c r="E122" s="57">
        <v>256</v>
      </c>
      <c r="F122" s="58">
        <v>90</v>
      </c>
      <c r="G122" s="50">
        <f>SUM(E122:F122)</f>
        <v>346</v>
      </c>
      <c r="H122" s="63">
        <f t="shared" si="21"/>
        <v>1.9692307692307693</v>
      </c>
      <c r="I122" s="61">
        <f t="shared" si="21"/>
        <v>0.6923076923076923</v>
      </c>
      <c r="J122" s="62">
        <f t="shared" si="21"/>
        <v>1.3307692307692307</v>
      </c>
      <c r="K122" s="190"/>
      <c r="L122" s="190"/>
      <c r="M122" s="121" t="s">
        <v>87</v>
      </c>
      <c r="N122" s="103">
        <f>SUM(N124:N128)</f>
        <v>1540</v>
      </c>
      <c r="O122" s="103">
        <f>SUM(O124:O128)</f>
        <v>955</v>
      </c>
      <c r="P122" s="103">
        <f t="shared" si="13"/>
        <v>2495</v>
      </c>
      <c r="Q122" s="103">
        <f>SUM(Q124:Q128)</f>
        <v>2124</v>
      </c>
      <c r="R122" s="103">
        <f>SUM(R124:R128)</f>
        <v>378</v>
      </c>
      <c r="S122" s="103">
        <f>Q122+R122</f>
        <v>2502</v>
      </c>
      <c r="T122" s="118">
        <f t="shared" si="22"/>
        <v>1.3792207792207791</v>
      </c>
      <c r="U122" s="118">
        <f t="shared" si="22"/>
        <v>0.3958115183246073</v>
      </c>
      <c r="V122" s="118">
        <f t="shared" si="22"/>
        <v>1.0028056112224448</v>
      </c>
      <c r="W122" s="191"/>
      <c r="X122" s="191"/>
    </row>
    <row r="123" spans="1:24" s="106" customFormat="1" ht="12" customHeight="1">
      <c r="A123" s="15" t="s">
        <v>197</v>
      </c>
      <c r="B123" s="57">
        <v>200</v>
      </c>
      <c r="C123" s="58">
        <v>100</v>
      </c>
      <c r="D123" s="50">
        <f>B123+C123</f>
        <v>300</v>
      </c>
      <c r="E123" s="81"/>
      <c r="F123" s="82"/>
      <c r="G123" s="83"/>
      <c r="H123" s="84"/>
      <c r="I123" s="85"/>
      <c r="J123" s="86"/>
      <c r="K123" s="163">
        <v>44012</v>
      </c>
      <c r="L123" s="164"/>
      <c r="M123" s="121"/>
      <c r="N123" s="103"/>
      <c r="O123" s="103"/>
      <c r="P123" s="103"/>
      <c r="Q123" s="103"/>
      <c r="R123" s="103"/>
      <c r="S123" s="103"/>
      <c r="T123" s="118"/>
      <c r="U123" s="118"/>
      <c r="V123" s="118"/>
      <c r="W123" s="139"/>
      <c r="X123" s="139"/>
    </row>
    <row r="124" spans="1:24" s="106" customFormat="1" ht="12" customHeight="1">
      <c r="A124" s="12" t="s">
        <v>88</v>
      </c>
      <c r="B124" s="57">
        <v>490</v>
      </c>
      <c r="C124" s="58">
        <v>150</v>
      </c>
      <c r="D124" s="50">
        <f t="shared" si="12"/>
        <v>640</v>
      </c>
      <c r="E124" s="57">
        <v>909</v>
      </c>
      <c r="F124" s="82"/>
      <c r="G124" s="83"/>
      <c r="H124" s="63">
        <f t="shared" si="21"/>
        <v>1.8551020408163266</v>
      </c>
      <c r="I124" s="85"/>
      <c r="J124" s="86"/>
      <c r="K124" s="163" t="s">
        <v>198</v>
      </c>
      <c r="L124" s="164"/>
      <c r="M124" s="113" t="s">
        <v>131</v>
      </c>
      <c r="N124" s="107">
        <v>130</v>
      </c>
      <c r="O124" s="107">
        <v>130</v>
      </c>
      <c r="P124" s="107">
        <f t="shared" si="13"/>
        <v>260</v>
      </c>
      <c r="Q124" s="107">
        <v>271</v>
      </c>
      <c r="R124" s="107">
        <v>91</v>
      </c>
      <c r="S124" s="107">
        <f>SUM(Q124:R124)</f>
        <v>362</v>
      </c>
      <c r="T124" s="109">
        <f t="shared" si="22"/>
        <v>2.0846153846153848</v>
      </c>
      <c r="U124" s="109">
        <f t="shared" si="22"/>
        <v>0.7</v>
      </c>
      <c r="V124" s="109">
        <f t="shared" si="22"/>
        <v>1.3923076923076922</v>
      </c>
      <c r="W124" s="189"/>
      <c r="X124" s="189"/>
    </row>
    <row r="125" spans="1:24" s="106" customFormat="1" ht="12" customHeight="1">
      <c r="A125" s="12" t="s">
        <v>62</v>
      </c>
      <c r="B125" s="57">
        <v>330</v>
      </c>
      <c r="C125" s="58">
        <v>50</v>
      </c>
      <c r="D125" s="50">
        <f t="shared" si="12"/>
        <v>380</v>
      </c>
      <c r="E125" s="57">
        <v>128</v>
      </c>
      <c r="F125" s="58">
        <v>31</v>
      </c>
      <c r="G125" s="50">
        <f aca="true" t="shared" si="23" ref="G125:G132">E125+F125</f>
        <v>159</v>
      </c>
      <c r="H125" s="63">
        <f t="shared" si="21"/>
        <v>0.3878787878787879</v>
      </c>
      <c r="I125" s="61">
        <f t="shared" si="21"/>
        <v>0.62</v>
      </c>
      <c r="J125" s="62">
        <f t="shared" si="21"/>
        <v>0.41842105263157897</v>
      </c>
      <c r="K125" s="179">
        <v>44057</v>
      </c>
      <c r="L125" s="180"/>
      <c r="M125" s="110" t="s">
        <v>88</v>
      </c>
      <c r="N125" s="107">
        <v>450</v>
      </c>
      <c r="O125" s="107">
        <v>210</v>
      </c>
      <c r="P125" s="107">
        <f t="shared" si="13"/>
        <v>660</v>
      </c>
      <c r="Q125" s="107">
        <v>1013</v>
      </c>
      <c r="R125" s="107">
        <v>131</v>
      </c>
      <c r="S125" s="107">
        <f aca="true" t="shared" si="24" ref="S125:S133">Q125+R125</f>
        <v>1144</v>
      </c>
      <c r="T125" s="109">
        <f t="shared" si="22"/>
        <v>2.2511111111111113</v>
      </c>
      <c r="U125" s="109">
        <f t="shared" si="22"/>
        <v>0.6238095238095238</v>
      </c>
      <c r="V125" s="109">
        <f t="shared" si="22"/>
        <v>1.7333333333333334</v>
      </c>
      <c r="W125" s="189"/>
      <c r="X125" s="189"/>
    </row>
    <row r="126" spans="1:24" s="106" customFormat="1" ht="12" customHeight="1">
      <c r="A126" s="15" t="s">
        <v>11</v>
      </c>
      <c r="B126" s="57">
        <v>475</v>
      </c>
      <c r="C126" s="58">
        <v>425</v>
      </c>
      <c r="D126" s="50">
        <f t="shared" si="12"/>
        <v>900</v>
      </c>
      <c r="E126" s="57">
        <v>254</v>
      </c>
      <c r="F126" s="58">
        <v>104</v>
      </c>
      <c r="G126" s="50">
        <f t="shared" si="23"/>
        <v>358</v>
      </c>
      <c r="H126" s="63">
        <f t="shared" si="21"/>
        <v>0.5347368421052632</v>
      </c>
      <c r="I126" s="61">
        <f t="shared" si="21"/>
        <v>0.2447058823529412</v>
      </c>
      <c r="J126" s="62">
        <f t="shared" si="21"/>
        <v>0.3977777777777778</v>
      </c>
      <c r="K126" s="179">
        <v>44043</v>
      </c>
      <c r="L126" s="180"/>
      <c r="M126" s="110" t="s">
        <v>62</v>
      </c>
      <c r="N126" s="107">
        <v>200</v>
      </c>
      <c r="O126" s="107">
        <v>50</v>
      </c>
      <c r="P126" s="107">
        <f t="shared" si="13"/>
        <v>250</v>
      </c>
      <c r="Q126" s="107">
        <v>145</v>
      </c>
      <c r="R126" s="107">
        <v>37</v>
      </c>
      <c r="S126" s="107">
        <f t="shared" si="24"/>
        <v>182</v>
      </c>
      <c r="T126" s="109">
        <f t="shared" si="22"/>
        <v>0.725</v>
      </c>
      <c r="U126" s="109">
        <f t="shared" si="22"/>
        <v>0.74</v>
      </c>
      <c r="V126" s="109">
        <f t="shared" si="22"/>
        <v>0.728</v>
      </c>
      <c r="W126" s="181">
        <v>42965</v>
      </c>
      <c r="X126" s="182"/>
    </row>
    <row r="127" spans="1:24" s="106" customFormat="1" ht="12" customHeight="1">
      <c r="A127" s="74" t="s">
        <v>126</v>
      </c>
      <c r="B127" s="66">
        <v>700</v>
      </c>
      <c r="C127" s="67">
        <v>420</v>
      </c>
      <c r="D127" s="68">
        <f>B127+C127</f>
        <v>1120</v>
      </c>
      <c r="E127" s="132"/>
      <c r="F127" s="140"/>
      <c r="G127" s="133"/>
      <c r="H127" s="134"/>
      <c r="I127" s="141"/>
      <c r="J127" s="135"/>
      <c r="K127" s="142">
        <v>44008</v>
      </c>
      <c r="L127" s="143">
        <v>44085</v>
      </c>
      <c r="M127" s="113" t="s">
        <v>11</v>
      </c>
      <c r="N127" s="107">
        <v>400</v>
      </c>
      <c r="O127" s="107">
        <v>325</v>
      </c>
      <c r="P127" s="107">
        <f t="shared" si="13"/>
        <v>725</v>
      </c>
      <c r="Q127" s="107">
        <v>356</v>
      </c>
      <c r="R127" s="107">
        <v>33</v>
      </c>
      <c r="S127" s="107">
        <f t="shared" si="24"/>
        <v>389</v>
      </c>
      <c r="T127" s="109">
        <f t="shared" si="22"/>
        <v>0.89</v>
      </c>
      <c r="U127" s="109">
        <f t="shared" si="22"/>
        <v>0.10153846153846154</v>
      </c>
      <c r="V127" s="109">
        <f t="shared" si="22"/>
        <v>0.5365517241379311</v>
      </c>
      <c r="W127" s="182" t="s">
        <v>154</v>
      </c>
      <c r="X127" s="182"/>
    </row>
    <row r="128" spans="1:24" s="106" customFormat="1" ht="12" customHeight="1">
      <c r="A128" s="30" t="s">
        <v>89</v>
      </c>
      <c r="B128" s="31">
        <f>SUM(B129:B132)</f>
        <v>1002</v>
      </c>
      <c r="C128" s="32">
        <f>SUM(C129:C132)</f>
        <v>265</v>
      </c>
      <c r="D128" s="44">
        <f t="shared" si="12"/>
        <v>1267</v>
      </c>
      <c r="E128" s="31">
        <f>SUM(E129:E132)</f>
        <v>1218</v>
      </c>
      <c r="F128" s="32">
        <f>SUM(F129:F132)</f>
        <v>228</v>
      </c>
      <c r="G128" s="44">
        <f t="shared" si="23"/>
        <v>1446</v>
      </c>
      <c r="H128" s="34">
        <f t="shared" si="21"/>
        <v>1.215568862275449</v>
      </c>
      <c r="I128" s="38">
        <f t="shared" si="21"/>
        <v>0.8603773584905661</v>
      </c>
      <c r="J128" s="39">
        <f t="shared" si="21"/>
        <v>1.1412786108918707</v>
      </c>
      <c r="K128" s="178"/>
      <c r="L128" s="178"/>
      <c r="M128" s="113" t="s">
        <v>126</v>
      </c>
      <c r="N128" s="107">
        <v>360</v>
      </c>
      <c r="O128" s="107">
        <v>240</v>
      </c>
      <c r="P128" s="107">
        <f>N128+O128</f>
        <v>600</v>
      </c>
      <c r="Q128" s="107">
        <v>339</v>
      </c>
      <c r="R128" s="107">
        <v>86</v>
      </c>
      <c r="S128" s="107">
        <f>Q128+R128</f>
        <v>425</v>
      </c>
      <c r="T128" s="109">
        <f>Q128/N128</f>
        <v>0.9416666666666667</v>
      </c>
      <c r="U128" s="109">
        <f>R128/O128</f>
        <v>0.35833333333333334</v>
      </c>
      <c r="V128" s="109">
        <f>S128/P128</f>
        <v>0.7083333333333334</v>
      </c>
      <c r="W128" s="182" t="s">
        <v>156</v>
      </c>
      <c r="X128" s="182"/>
    </row>
    <row r="129" spans="1:24" s="106" customFormat="1" ht="12" customHeight="1">
      <c r="A129" s="12" t="s">
        <v>90</v>
      </c>
      <c r="B129" s="57">
        <v>180</v>
      </c>
      <c r="C129" s="58">
        <v>0</v>
      </c>
      <c r="D129" s="50">
        <f t="shared" si="12"/>
        <v>180</v>
      </c>
      <c r="E129" s="57">
        <v>173</v>
      </c>
      <c r="F129" s="58">
        <v>0</v>
      </c>
      <c r="G129" s="50">
        <f t="shared" si="23"/>
        <v>173</v>
      </c>
      <c r="H129" s="63">
        <f t="shared" si="21"/>
        <v>0.9611111111111111</v>
      </c>
      <c r="I129" s="61" t="s">
        <v>112</v>
      </c>
      <c r="J129" s="62">
        <f t="shared" si="21"/>
        <v>0.9611111111111111</v>
      </c>
      <c r="K129" s="165">
        <v>44050</v>
      </c>
      <c r="L129" s="166"/>
      <c r="M129" s="121" t="s">
        <v>89</v>
      </c>
      <c r="N129" s="103">
        <f>SUM(N130:N133)</f>
        <v>956</v>
      </c>
      <c r="O129" s="103">
        <f>SUM(O130:O133)</f>
        <v>235</v>
      </c>
      <c r="P129" s="103">
        <f t="shared" si="13"/>
        <v>1191</v>
      </c>
      <c r="Q129" s="103">
        <f>SUM(Q130:Q133)</f>
        <v>1092</v>
      </c>
      <c r="R129" s="103">
        <f>SUM(R130:R133)</f>
        <v>245</v>
      </c>
      <c r="S129" s="103">
        <f t="shared" si="24"/>
        <v>1337</v>
      </c>
      <c r="T129" s="118">
        <f t="shared" si="22"/>
        <v>1.1422594142259415</v>
      </c>
      <c r="U129" s="118">
        <f t="shared" si="22"/>
        <v>1.0425531914893618</v>
      </c>
      <c r="V129" s="118">
        <f t="shared" si="22"/>
        <v>1.1225860621326615</v>
      </c>
      <c r="W129" s="186"/>
      <c r="X129" s="186"/>
    </row>
    <row r="130" spans="1:24" s="106" customFormat="1" ht="12" customHeight="1">
      <c r="A130" s="15" t="s">
        <v>16</v>
      </c>
      <c r="B130" s="57">
        <v>420</v>
      </c>
      <c r="C130" s="58">
        <v>210</v>
      </c>
      <c r="D130" s="50">
        <f t="shared" si="12"/>
        <v>630</v>
      </c>
      <c r="E130" s="57">
        <v>406</v>
      </c>
      <c r="F130" s="58">
        <v>175</v>
      </c>
      <c r="G130" s="50">
        <f t="shared" si="23"/>
        <v>581</v>
      </c>
      <c r="H130" s="63">
        <f t="shared" si="21"/>
        <v>0.9666666666666667</v>
      </c>
      <c r="I130" s="61">
        <f t="shared" si="21"/>
        <v>0.8333333333333334</v>
      </c>
      <c r="J130" s="62">
        <f t="shared" si="21"/>
        <v>0.9222222222222223</v>
      </c>
      <c r="K130" s="165">
        <v>44058</v>
      </c>
      <c r="L130" s="166"/>
      <c r="M130" s="110" t="s">
        <v>90</v>
      </c>
      <c r="N130" s="107">
        <v>175</v>
      </c>
      <c r="O130" s="107">
        <v>0</v>
      </c>
      <c r="P130" s="107">
        <f t="shared" si="13"/>
        <v>175</v>
      </c>
      <c r="Q130" s="107">
        <v>169</v>
      </c>
      <c r="R130" s="107">
        <v>0</v>
      </c>
      <c r="S130" s="107">
        <f t="shared" si="24"/>
        <v>169</v>
      </c>
      <c r="T130" s="109">
        <f t="shared" si="22"/>
        <v>0.9657142857142857</v>
      </c>
      <c r="U130" s="109" t="s">
        <v>112</v>
      </c>
      <c r="V130" s="109">
        <f t="shared" si="22"/>
        <v>0.9657142857142857</v>
      </c>
      <c r="W130" s="185"/>
      <c r="X130" s="185"/>
    </row>
    <row r="131" spans="1:24" s="106" customFormat="1" ht="12" customHeight="1">
      <c r="A131" s="12" t="s">
        <v>130</v>
      </c>
      <c r="B131" s="57">
        <v>100</v>
      </c>
      <c r="C131" s="58">
        <v>5</v>
      </c>
      <c r="D131" s="50">
        <f t="shared" si="12"/>
        <v>105</v>
      </c>
      <c r="E131" s="57">
        <v>89</v>
      </c>
      <c r="F131" s="58">
        <v>0</v>
      </c>
      <c r="G131" s="50">
        <f t="shared" si="23"/>
        <v>89</v>
      </c>
      <c r="H131" s="63">
        <f t="shared" si="21"/>
        <v>0.89</v>
      </c>
      <c r="I131" s="61">
        <f t="shared" si="21"/>
        <v>0</v>
      </c>
      <c r="J131" s="62">
        <f t="shared" si="21"/>
        <v>0.8476190476190476</v>
      </c>
      <c r="K131" s="165">
        <v>44058</v>
      </c>
      <c r="L131" s="166"/>
      <c r="M131" s="113" t="s">
        <v>16</v>
      </c>
      <c r="N131" s="107">
        <v>420</v>
      </c>
      <c r="O131" s="107">
        <v>235</v>
      </c>
      <c r="P131" s="107">
        <f t="shared" si="13"/>
        <v>655</v>
      </c>
      <c r="Q131" s="107">
        <v>414</v>
      </c>
      <c r="R131" s="107">
        <v>245</v>
      </c>
      <c r="S131" s="107">
        <f t="shared" si="24"/>
        <v>659</v>
      </c>
      <c r="T131" s="109">
        <f t="shared" si="22"/>
        <v>0.9857142857142858</v>
      </c>
      <c r="U131" s="109">
        <f t="shared" si="22"/>
        <v>1.0425531914893618</v>
      </c>
      <c r="V131" s="109">
        <f t="shared" si="22"/>
        <v>1.0061068702290077</v>
      </c>
      <c r="W131" s="185"/>
      <c r="X131" s="185"/>
    </row>
    <row r="132" spans="1:24" s="106" customFormat="1" ht="12" customHeight="1">
      <c r="A132" s="37" t="s">
        <v>77</v>
      </c>
      <c r="B132" s="59">
        <v>302</v>
      </c>
      <c r="C132" s="60">
        <v>50</v>
      </c>
      <c r="D132" s="56">
        <f t="shared" si="12"/>
        <v>352</v>
      </c>
      <c r="E132" s="59">
        <v>550</v>
      </c>
      <c r="F132" s="60">
        <v>53</v>
      </c>
      <c r="G132" s="56">
        <f t="shared" si="23"/>
        <v>603</v>
      </c>
      <c r="H132" s="64">
        <f t="shared" si="21"/>
        <v>1.8211920529801324</v>
      </c>
      <c r="I132" s="61">
        <f t="shared" si="21"/>
        <v>1.06</v>
      </c>
      <c r="J132" s="65">
        <f t="shared" si="21"/>
        <v>1.7130681818181819</v>
      </c>
      <c r="K132" s="187"/>
      <c r="L132" s="188"/>
      <c r="M132" s="110" t="s">
        <v>130</v>
      </c>
      <c r="N132" s="107">
        <v>90</v>
      </c>
      <c r="O132" s="107">
        <v>0</v>
      </c>
      <c r="P132" s="107">
        <f t="shared" si="13"/>
        <v>90</v>
      </c>
      <c r="Q132" s="107">
        <v>42</v>
      </c>
      <c r="R132" s="107">
        <v>0</v>
      </c>
      <c r="S132" s="107">
        <f t="shared" si="24"/>
        <v>42</v>
      </c>
      <c r="T132" s="109">
        <f t="shared" si="22"/>
        <v>0.4666666666666667</v>
      </c>
      <c r="U132" s="109" t="s">
        <v>112</v>
      </c>
      <c r="V132" s="109">
        <f t="shared" si="22"/>
        <v>0.4666666666666667</v>
      </c>
      <c r="W132" s="181">
        <v>42947</v>
      </c>
      <c r="X132" s="182"/>
    </row>
    <row r="133" spans="1:24" s="106" customFormat="1" ht="12" customHeight="1">
      <c r="A133" s="30" t="s">
        <v>91</v>
      </c>
      <c r="B133" s="31">
        <f>SUM(B134:B136)</f>
        <v>995</v>
      </c>
      <c r="C133" s="32">
        <f>SUM(C134:C136)</f>
        <v>220</v>
      </c>
      <c r="D133" s="44">
        <f t="shared" si="12"/>
        <v>1215</v>
      </c>
      <c r="E133" s="31">
        <f>SUM(E134:E136)</f>
        <v>557</v>
      </c>
      <c r="F133" s="32">
        <f>SUM(F134:F136)</f>
        <v>139</v>
      </c>
      <c r="G133" s="44">
        <f>SUM(E133:F133)</f>
        <v>696</v>
      </c>
      <c r="H133" s="34">
        <f t="shared" si="21"/>
        <v>0.5597989949748744</v>
      </c>
      <c r="I133" s="38">
        <f t="shared" si="21"/>
        <v>0.6318181818181818</v>
      </c>
      <c r="J133" s="39">
        <f t="shared" si="21"/>
        <v>0.5728395061728395</v>
      </c>
      <c r="K133" s="178"/>
      <c r="L133" s="178"/>
      <c r="M133" s="110" t="s">
        <v>77</v>
      </c>
      <c r="N133" s="107">
        <v>271</v>
      </c>
      <c r="O133" s="107">
        <v>0</v>
      </c>
      <c r="P133" s="107">
        <f t="shared" si="13"/>
        <v>271</v>
      </c>
      <c r="Q133" s="107">
        <v>467</v>
      </c>
      <c r="R133" s="107">
        <v>0</v>
      </c>
      <c r="S133" s="107">
        <f t="shared" si="24"/>
        <v>467</v>
      </c>
      <c r="T133" s="109">
        <f t="shared" si="22"/>
        <v>1.7232472324723247</v>
      </c>
      <c r="U133" s="109" t="s">
        <v>112</v>
      </c>
      <c r="V133" s="109">
        <f t="shared" si="22"/>
        <v>1.7232472324723247</v>
      </c>
      <c r="W133" s="185"/>
      <c r="X133" s="185"/>
    </row>
    <row r="134" spans="1:24" s="106" customFormat="1" ht="12" customHeight="1">
      <c r="A134" s="12" t="s">
        <v>56</v>
      </c>
      <c r="B134" s="57">
        <v>480</v>
      </c>
      <c r="C134" s="58">
        <v>100</v>
      </c>
      <c r="D134" s="50">
        <f>B134+C134</f>
        <v>580</v>
      </c>
      <c r="E134" s="57">
        <v>313</v>
      </c>
      <c r="F134" s="58">
        <v>40</v>
      </c>
      <c r="G134" s="50">
        <f>E134+F134</f>
        <v>353</v>
      </c>
      <c r="H134" s="63">
        <f t="shared" si="21"/>
        <v>0.6520833333333333</v>
      </c>
      <c r="I134" s="61">
        <f t="shared" si="21"/>
        <v>0.4</v>
      </c>
      <c r="J134" s="62">
        <f t="shared" si="21"/>
        <v>0.6086206896551725</v>
      </c>
      <c r="K134" s="165">
        <v>44012</v>
      </c>
      <c r="L134" s="166"/>
      <c r="M134" s="121" t="s">
        <v>91</v>
      </c>
      <c r="N134" s="103">
        <f>SUM(N135:N136)</f>
        <v>590</v>
      </c>
      <c r="O134" s="103">
        <f>SUM(O135:O136)</f>
        <v>130</v>
      </c>
      <c r="P134" s="103">
        <f t="shared" si="13"/>
        <v>720</v>
      </c>
      <c r="Q134" s="103">
        <f>SUM(Q135:Q136)</f>
        <v>477</v>
      </c>
      <c r="R134" s="103">
        <f>SUM(R135:R136)</f>
        <v>103</v>
      </c>
      <c r="S134" s="103">
        <f>SUM(Q134:R134)</f>
        <v>580</v>
      </c>
      <c r="T134" s="118">
        <f t="shared" si="22"/>
        <v>0.8084745762711865</v>
      </c>
      <c r="U134" s="118">
        <f t="shared" si="22"/>
        <v>0.7923076923076923</v>
      </c>
      <c r="V134" s="118">
        <f t="shared" si="22"/>
        <v>0.8055555555555556</v>
      </c>
      <c r="W134" s="186"/>
      <c r="X134" s="186"/>
    </row>
    <row r="135" spans="1:24" s="106" customFormat="1" ht="12" customHeight="1">
      <c r="A135" s="12" t="s">
        <v>16</v>
      </c>
      <c r="B135" s="57">
        <v>460</v>
      </c>
      <c r="C135" s="58">
        <v>120</v>
      </c>
      <c r="D135" s="50">
        <f>B135+C135</f>
        <v>580</v>
      </c>
      <c r="E135" s="57">
        <v>233</v>
      </c>
      <c r="F135" s="58">
        <v>99</v>
      </c>
      <c r="G135" s="50">
        <f>E135+F135</f>
        <v>332</v>
      </c>
      <c r="H135" s="63">
        <f t="shared" si="21"/>
        <v>0.5065217391304347</v>
      </c>
      <c r="I135" s="61">
        <f t="shared" si="21"/>
        <v>0.825</v>
      </c>
      <c r="J135" s="62">
        <f t="shared" si="21"/>
        <v>0.5724137931034483</v>
      </c>
      <c r="K135" s="165">
        <v>44012</v>
      </c>
      <c r="L135" s="166"/>
      <c r="M135" s="110" t="s">
        <v>56</v>
      </c>
      <c r="N135" s="107">
        <v>240</v>
      </c>
      <c r="O135" s="107">
        <v>60</v>
      </c>
      <c r="P135" s="107">
        <f>N135+O135</f>
        <v>300</v>
      </c>
      <c r="Q135" s="107">
        <v>214</v>
      </c>
      <c r="R135" s="107">
        <v>42</v>
      </c>
      <c r="S135" s="107">
        <f>Q135+R135</f>
        <v>256</v>
      </c>
      <c r="T135" s="109">
        <f t="shared" si="22"/>
        <v>0.8916666666666667</v>
      </c>
      <c r="U135" s="109">
        <f t="shared" si="22"/>
        <v>0.7</v>
      </c>
      <c r="V135" s="109">
        <f t="shared" si="22"/>
        <v>0.8533333333333334</v>
      </c>
      <c r="W135" s="181">
        <v>42916</v>
      </c>
      <c r="X135" s="182"/>
    </row>
    <row r="136" spans="1:24" s="106" customFormat="1" ht="12" customHeight="1">
      <c r="A136" s="37" t="s">
        <v>199</v>
      </c>
      <c r="B136" s="59">
        <v>55</v>
      </c>
      <c r="C136" s="60">
        <v>0</v>
      </c>
      <c r="D136" s="56">
        <f>B136+C136</f>
        <v>55</v>
      </c>
      <c r="E136" s="59">
        <v>11</v>
      </c>
      <c r="F136" s="60">
        <v>0</v>
      </c>
      <c r="G136" s="56">
        <f>E136+F136</f>
        <v>11</v>
      </c>
      <c r="H136" s="64">
        <f>E136/B136</f>
        <v>0.2</v>
      </c>
      <c r="I136" s="144" t="s">
        <v>112</v>
      </c>
      <c r="J136" s="65">
        <f>G136/D136</f>
        <v>0.2</v>
      </c>
      <c r="K136" s="179">
        <v>44012</v>
      </c>
      <c r="L136" s="180"/>
      <c r="M136" s="110" t="s">
        <v>16</v>
      </c>
      <c r="N136" s="107">
        <v>350</v>
      </c>
      <c r="O136" s="107">
        <v>70</v>
      </c>
      <c r="P136" s="107">
        <f>N136+O136</f>
        <v>420</v>
      </c>
      <c r="Q136" s="107">
        <v>263</v>
      </c>
      <c r="R136" s="107">
        <v>61</v>
      </c>
      <c r="S136" s="107">
        <f>Q136+R136</f>
        <v>324</v>
      </c>
      <c r="T136" s="109">
        <f>Q136/N136</f>
        <v>0.7514285714285714</v>
      </c>
      <c r="U136" s="109">
        <f>R136/O136</f>
        <v>0.8714285714285714</v>
      </c>
      <c r="V136" s="109">
        <f>S136/P136</f>
        <v>0.7714285714285715</v>
      </c>
      <c r="W136" s="181">
        <v>42916</v>
      </c>
      <c r="X136" s="182"/>
    </row>
    <row r="137" spans="1:12" ht="21" customHeight="1">
      <c r="A137" s="154" t="s">
        <v>92</v>
      </c>
      <c r="B137" s="155"/>
      <c r="C137" s="155"/>
      <c r="D137" s="156"/>
      <c r="E137" s="155"/>
      <c r="F137" s="155"/>
      <c r="G137" s="156"/>
      <c r="H137" s="157"/>
      <c r="I137" s="157"/>
      <c r="J137" s="158"/>
      <c r="K137" s="160"/>
      <c r="L137" s="160"/>
    </row>
    <row r="138" spans="1:12" ht="12" customHeight="1">
      <c r="A138" s="30" t="s">
        <v>93</v>
      </c>
      <c r="B138" s="31">
        <v>55</v>
      </c>
      <c r="C138" s="32">
        <v>25</v>
      </c>
      <c r="D138" s="44">
        <f>B138+C138</f>
        <v>80</v>
      </c>
      <c r="E138" s="91"/>
      <c r="F138" s="92"/>
      <c r="G138" s="93"/>
      <c r="H138" s="94"/>
      <c r="I138" s="129"/>
      <c r="J138" s="122"/>
      <c r="K138" s="183">
        <v>44074</v>
      </c>
      <c r="L138" s="184"/>
    </row>
    <row r="139" spans="1:12" ht="12" customHeight="1">
      <c r="A139" s="30" t="s">
        <v>94</v>
      </c>
      <c r="B139" s="31">
        <v>600</v>
      </c>
      <c r="C139" s="32">
        <v>700</v>
      </c>
      <c r="D139" s="44">
        <f>SUM(B139:C139)</f>
        <v>1300</v>
      </c>
      <c r="E139" s="91"/>
      <c r="F139" s="92"/>
      <c r="G139" s="93"/>
      <c r="H139" s="94"/>
      <c r="I139" s="129"/>
      <c r="J139" s="122"/>
      <c r="K139" s="183" t="s">
        <v>178</v>
      </c>
      <c r="L139" s="184"/>
    </row>
    <row r="140" spans="1:12" ht="12" customHeight="1">
      <c r="A140" s="30" t="s">
        <v>95</v>
      </c>
      <c r="B140" s="31">
        <v>850</v>
      </c>
      <c r="C140" s="32">
        <v>150</v>
      </c>
      <c r="D140" s="44">
        <f>B140+C140</f>
        <v>1000</v>
      </c>
      <c r="E140" s="91"/>
      <c r="F140" s="92"/>
      <c r="G140" s="93"/>
      <c r="H140" s="94"/>
      <c r="I140" s="129"/>
      <c r="J140" s="122"/>
      <c r="K140" s="130" t="s">
        <v>180</v>
      </c>
      <c r="L140" s="131">
        <v>44089</v>
      </c>
    </row>
    <row r="141" spans="1:12" ht="12" customHeight="1">
      <c r="A141" s="30" t="s">
        <v>119</v>
      </c>
      <c r="B141" s="31">
        <f>SUM(B142:B146)</f>
        <v>500</v>
      </c>
      <c r="C141" s="32">
        <f>SUM(C142:C146)</f>
        <v>355</v>
      </c>
      <c r="D141" s="44">
        <f>B141+C141</f>
        <v>855</v>
      </c>
      <c r="E141" s="31">
        <f>SUM(E142:E146)</f>
        <v>521</v>
      </c>
      <c r="F141" s="32">
        <f>SUM(F142:F146)</f>
        <v>268</v>
      </c>
      <c r="G141" s="44">
        <f>E141+F141</f>
        <v>789</v>
      </c>
      <c r="H141" s="34">
        <f aca="true" t="shared" si="25" ref="H141:J153">E141/B141</f>
        <v>1.042</v>
      </c>
      <c r="I141" s="38">
        <f t="shared" si="25"/>
        <v>0.7549295774647887</v>
      </c>
      <c r="J141" s="39">
        <f t="shared" si="25"/>
        <v>0.9228070175438596</v>
      </c>
      <c r="K141" s="178"/>
      <c r="L141" s="178"/>
    </row>
    <row r="142" spans="1:12" ht="12" customHeight="1">
      <c r="A142" s="12" t="s">
        <v>96</v>
      </c>
      <c r="B142" s="57">
        <v>180</v>
      </c>
      <c r="C142" s="58">
        <v>180</v>
      </c>
      <c r="D142" s="50">
        <f>SUM(B142:C142)</f>
        <v>360</v>
      </c>
      <c r="E142" s="57">
        <v>127</v>
      </c>
      <c r="F142" s="58">
        <v>91</v>
      </c>
      <c r="G142" s="50">
        <f>SUM(E142:F142)</f>
        <v>218</v>
      </c>
      <c r="H142" s="63">
        <f t="shared" si="25"/>
        <v>0.7055555555555556</v>
      </c>
      <c r="I142" s="61">
        <f t="shared" si="25"/>
        <v>0.5055555555555555</v>
      </c>
      <c r="J142" s="62">
        <f t="shared" si="25"/>
        <v>0.6055555555555555</v>
      </c>
      <c r="K142" s="165" t="s">
        <v>200</v>
      </c>
      <c r="L142" s="166"/>
    </row>
    <row r="143" spans="1:12" ht="12" customHeight="1">
      <c r="A143" s="12" t="s">
        <v>97</v>
      </c>
      <c r="B143" s="57">
        <v>100</v>
      </c>
      <c r="C143" s="58">
        <v>50</v>
      </c>
      <c r="D143" s="50">
        <f>SUM(B143:C143)</f>
        <v>150</v>
      </c>
      <c r="E143" s="57">
        <v>82</v>
      </c>
      <c r="F143" s="58">
        <v>41</v>
      </c>
      <c r="G143" s="50">
        <f>SUM(E143:F143)</f>
        <v>123</v>
      </c>
      <c r="H143" s="63">
        <f t="shared" si="25"/>
        <v>0.82</v>
      </c>
      <c r="I143" s="61">
        <f t="shared" si="25"/>
        <v>0.82</v>
      </c>
      <c r="J143" s="62">
        <f t="shared" si="25"/>
        <v>0.82</v>
      </c>
      <c r="K143" s="165" t="s">
        <v>200</v>
      </c>
      <c r="L143" s="166"/>
    </row>
    <row r="144" spans="1:12" ht="12" customHeight="1">
      <c r="A144" s="12" t="s">
        <v>110</v>
      </c>
      <c r="B144" s="57">
        <v>90</v>
      </c>
      <c r="C144" s="58">
        <v>25</v>
      </c>
      <c r="D144" s="50">
        <f>SUM(B144:C144)</f>
        <v>115</v>
      </c>
      <c r="E144" s="57">
        <v>133</v>
      </c>
      <c r="F144" s="58">
        <v>10</v>
      </c>
      <c r="G144" s="50">
        <f>SUM(E144:F144)</f>
        <v>143</v>
      </c>
      <c r="H144" s="63">
        <f t="shared" si="25"/>
        <v>1.4777777777777779</v>
      </c>
      <c r="I144" s="61">
        <f t="shared" si="25"/>
        <v>0.4</v>
      </c>
      <c r="J144" s="62">
        <f t="shared" si="25"/>
        <v>1.2434782608695651</v>
      </c>
      <c r="K144" s="165" t="s">
        <v>200</v>
      </c>
      <c r="L144" s="166"/>
    </row>
    <row r="145" spans="1:12" ht="12" customHeight="1">
      <c r="A145" s="12" t="s">
        <v>114</v>
      </c>
      <c r="B145" s="70">
        <v>60</v>
      </c>
      <c r="C145" s="71">
        <v>30</v>
      </c>
      <c r="D145" s="50">
        <f>SUM(B145:C145)</f>
        <v>90</v>
      </c>
      <c r="E145" s="57">
        <v>28</v>
      </c>
      <c r="F145" s="58">
        <v>23</v>
      </c>
      <c r="G145" s="50">
        <f>SUM(E145:F145)</f>
        <v>51</v>
      </c>
      <c r="H145" s="63">
        <f t="shared" si="25"/>
        <v>0.4666666666666667</v>
      </c>
      <c r="I145" s="61">
        <f t="shared" si="25"/>
        <v>0.7666666666666667</v>
      </c>
      <c r="J145" s="62">
        <f t="shared" si="25"/>
        <v>0.5666666666666667</v>
      </c>
      <c r="K145" s="165" t="s">
        <v>200</v>
      </c>
      <c r="L145" s="166"/>
    </row>
    <row r="146" spans="1:12" ht="12" customHeight="1">
      <c r="A146" s="12" t="s">
        <v>125</v>
      </c>
      <c r="B146" s="70">
        <v>70</v>
      </c>
      <c r="C146" s="71">
        <v>70</v>
      </c>
      <c r="D146" s="50">
        <f>SUM(B146:C146)</f>
        <v>140</v>
      </c>
      <c r="E146" s="57">
        <v>151</v>
      </c>
      <c r="F146" s="58">
        <v>103</v>
      </c>
      <c r="G146" s="50">
        <f>SUM(E146:F146)</f>
        <v>254</v>
      </c>
      <c r="H146" s="63">
        <f>E146/B146</f>
        <v>2.157142857142857</v>
      </c>
      <c r="I146" s="61">
        <f>F146/C146</f>
        <v>1.4714285714285715</v>
      </c>
      <c r="J146" s="62">
        <f>G146/D146</f>
        <v>1.8142857142857143</v>
      </c>
      <c r="K146" s="165" t="s">
        <v>200</v>
      </c>
      <c r="L146" s="166"/>
    </row>
    <row r="147" spans="1:12" ht="12" customHeight="1">
      <c r="A147" s="79" t="s">
        <v>137</v>
      </c>
      <c r="B147" s="31">
        <f>SUM(B148:B150)</f>
        <v>320</v>
      </c>
      <c r="C147" s="32">
        <f>SUM(C148:C150)</f>
        <v>400</v>
      </c>
      <c r="D147" s="44">
        <f>B147+C147</f>
        <v>720</v>
      </c>
      <c r="E147" s="45"/>
      <c r="F147" s="33"/>
      <c r="G147" s="46"/>
      <c r="H147" s="47"/>
      <c r="I147" s="35"/>
      <c r="J147" s="36"/>
      <c r="K147" s="167"/>
      <c r="L147" s="167"/>
    </row>
    <row r="148" spans="1:12" ht="12" customHeight="1">
      <c r="A148" s="12" t="s">
        <v>98</v>
      </c>
      <c r="B148" s="57">
        <v>200</v>
      </c>
      <c r="C148" s="58">
        <v>200</v>
      </c>
      <c r="D148" s="50">
        <f>SUM(B148:C148)</f>
        <v>400</v>
      </c>
      <c r="E148" s="81"/>
      <c r="F148" s="82"/>
      <c r="G148" s="83"/>
      <c r="H148" s="84"/>
      <c r="I148" s="85"/>
      <c r="J148" s="86"/>
      <c r="K148" s="163">
        <v>44074</v>
      </c>
      <c r="L148" s="164"/>
    </row>
    <row r="149" spans="1:12" ht="12" customHeight="1">
      <c r="A149" s="37" t="s">
        <v>99</v>
      </c>
      <c r="B149" s="59">
        <v>70</v>
      </c>
      <c r="C149" s="60">
        <v>0</v>
      </c>
      <c r="D149" s="50">
        <f>SUM(B149:C149)</f>
        <v>70</v>
      </c>
      <c r="E149" s="123"/>
      <c r="F149" s="60">
        <v>0</v>
      </c>
      <c r="G149" s="125"/>
      <c r="H149" s="126"/>
      <c r="I149" s="144" t="s">
        <v>112</v>
      </c>
      <c r="J149" s="128"/>
      <c r="K149" s="163">
        <v>44104</v>
      </c>
      <c r="L149" s="164"/>
    </row>
    <row r="150" spans="1:12" ht="12" customHeight="1">
      <c r="A150" s="37" t="s">
        <v>116</v>
      </c>
      <c r="B150" s="59">
        <v>50</v>
      </c>
      <c r="C150" s="60">
        <v>200</v>
      </c>
      <c r="D150" s="50">
        <f>SUM(B150:C150)</f>
        <v>250</v>
      </c>
      <c r="E150" s="123"/>
      <c r="F150" s="124"/>
      <c r="G150" s="125"/>
      <c r="H150" s="126"/>
      <c r="I150" s="127"/>
      <c r="J150" s="128"/>
      <c r="K150" s="163">
        <v>44074</v>
      </c>
      <c r="L150" s="164"/>
    </row>
    <row r="151" spans="1:12" ht="12" customHeight="1">
      <c r="A151" s="30" t="s">
        <v>124</v>
      </c>
      <c r="B151" s="31">
        <v>120</v>
      </c>
      <c r="C151" s="32">
        <v>120</v>
      </c>
      <c r="D151" s="44">
        <f aca="true" t="shared" si="26" ref="D151:D156">B151+C151</f>
        <v>240</v>
      </c>
      <c r="E151" s="31">
        <v>4</v>
      </c>
      <c r="F151" s="32">
        <v>1</v>
      </c>
      <c r="G151" s="44">
        <f aca="true" t="shared" si="27" ref="G151:G156">E151+F151</f>
        <v>5</v>
      </c>
      <c r="H151" s="34">
        <f t="shared" si="25"/>
        <v>0.03333333333333333</v>
      </c>
      <c r="I151" s="38">
        <f t="shared" si="25"/>
        <v>0.008333333333333333</v>
      </c>
      <c r="J151" s="39">
        <f t="shared" si="25"/>
        <v>0.020833333333333332</v>
      </c>
      <c r="K151" s="170" t="s">
        <v>170</v>
      </c>
      <c r="L151" s="171"/>
    </row>
    <row r="152" spans="1:12" ht="12" customHeight="1">
      <c r="A152" s="40" t="s">
        <v>100</v>
      </c>
      <c r="B152" s="174"/>
      <c r="C152" s="175"/>
      <c r="D152" s="175">
        <f t="shared" si="26"/>
        <v>0</v>
      </c>
      <c r="E152" s="175"/>
      <c r="F152" s="175"/>
      <c r="G152" s="175">
        <f t="shared" si="27"/>
        <v>0</v>
      </c>
      <c r="H152" s="175" t="e">
        <f t="shared" si="25"/>
        <v>#DIV/0!</v>
      </c>
      <c r="I152" s="175" t="e">
        <f t="shared" si="25"/>
        <v>#DIV/0!</v>
      </c>
      <c r="J152" s="175" t="e">
        <f t="shared" si="25"/>
        <v>#DIV/0!</v>
      </c>
      <c r="K152" s="175">
        <v>44104</v>
      </c>
      <c r="L152" s="176"/>
    </row>
    <row r="153" spans="1:12" ht="12" customHeight="1">
      <c r="A153" s="30" t="s">
        <v>161</v>
      </c>
      <c r="B153" s="31">
        <v>400</v>
      </c>
      <c r="C153" s="32">
        <v>400</v>
      </c>
      <c r="D153" s="44">
        <f t="shared" si="26"/>
        <v>800</v>
      </c>
      <c r="E153" s="31">
        <v>74</v>
      </c>
      <c r="F153" s="32">
        <v>66</v>
      </c>
      <c r="G153" s="44">
        <f t="shared" si="27"/>
        <v>140</v>
      </c>
      <c r="H153" s="34">
        <f t="shared" si="25"/>
        <v>0.185</v>
      </c>
      <c r="I153" s="38">
        <f t="shared" si="25"/>
        <v>0.165</v>
      </c>
      <c r="J153" s="39">
        <f t="shared" si="25"/>
        <v>0.175</v>
      </c>
      <c r="K153" s="170" t="s">
        <v>171</v>
      </c>
      <c r="L153" s="171"/>
    </row>
    <row r="154" spans="1:12" ht="12" customHeight="1">
      <c r="A154" s="40" t="s">
        <v>121</v>
      </c>
      <c r="B154" s="41">
        <v>25</v>
      </c>
      <c r="C154" s="42">
        <v>0</v>
      </c>
      <c r="D154" s="43">
        <f t="shared" si="26"/>
        <v>25</v>
      </c>
      <c r="E154" s="41">
        <v>51</v>
      </c>
      <c r="F154" s="42">
        <v>0</v>
      </c>
      <c r="G154" s="43">
        <f t="shared" si="27"/>
        <v>51</v>
      </c>
      <c r="H154" s="101">
        <f>E154/B154</f>
        <v>2.04</v>
      </c>
      <c r="I154" s="48" t="s">
        <v>112</v>
      </c>
      <c r="J154" s="102">
        <f>G154/D154</f>
        <v>2.04</v>
      </c>
      <c r="K154" s="172">
        <v>44077</v>
      </c>
      <c r="L154" s="173"/>
    </row>
    <row r="155" spans="1:12" ht="12" customHeight="1">
      <c r="A155" s="40" t="s">
        <v>101</v>
      </c>
      <c r="B155" s="31">
        <v>80</v>
      </c>
      <c r="C155" s="32">
        <v>100</v>
      </c>
      <c r="D155" s="44">
        <f t="shared" si="26"/>
        <v>180</v>
      </c>
      <c r="E155" s="41">
        <v>32</v>
      </c>
      <c r="F155" s="42">
        <v>31</v>
      </c>
      <c r="G155" s="43">
        <f t="shared" si="27"/>
        <v>63</v>
      </c>
      <c r="H155" s="101">
        <f>E155/B155</f>
        <v>0.4</v>
      </c>
      <c r="I155" s="48">
        <f>F155/C155</f>
        <v>0.31</v>
      </c>
      <c r="J155" s="102">
        <f>G155/D155</f>
        <v>0.35</v>
      </c>
      <c r="K155" s="172">
        <v>43997</v>
      </c>
      <c r="L155" s="173">
        <v>44073</v>
      </c>
    </row>
    <row r="156" spans="1:12" ht="12" customHeight="1">
      <c r="A156" s="73" t="s">
        <v>123</v>
      </c>
      <c r="B156" s="41">
        <v>10</v>
      </c>
      <c r="C156" s="42">
        <v>2</v>
      </c>
      <c r="D156" s="43">
        <f t="shared" si="26"/>
        <v>12</v>
      </c>
      <c r="E156" s="31">
        <v>3</v>
      </c>
      <c r="F156" s="32">
        <v>0</v>
      </c>
      <c r="G156" s="44">
        <f t="shared" si="27"/>
        <v>3</v>
      </c>
      <c r="H156" s="34">
        <f>E156/B156</f>
        <v>0.3</v>
      </c>
      <c r="I156" s="38" t="s">
        <v>112</v>
      </c>
      <c r="J156" s="39">
        <f>G156/D156</f>
        <v>0.25</v>
      </c>
      <c r="K156" s="170">
        <v>44092</v>
      </c>
      <c r="L156" s="171"/>
    </row>
    <row r="157" spans="1:12" ht="12" customHeight="1">
      <c r="A157" s="73" t="s">
        <v>129</v>
      </c>
      <c r="B157" s="174"/>
      <c r="C157" s="175"/>
      <c r="D157" s="175"/>
      <c r="E157" s="175"/>
      <c r="F157" s="175"/>
      <c r="G157" s="175"/>
      <c r="H157" s="175"/>
      <c r="I157" s="175"/>
      <c r="J157" s="175"/>
      <c r="K157" s="175"/>
      <c r="L157" s="176"/>
    </row>
    <row r="158" spans="1:12" ht="21" customHeight="1">
      <c r="A158" s="154" t="s">
        <v>102</v>
      </c>
      <c r="B158" s="155"/>
      <c r="C158" s="155"/>
      <c r="D158" s="156"/>
      <c r="E158" s="155"/>
      <c r="F158" s="155"/>
      <c r="G158" s="156"/>
      <c r="H158" s="157"/>
      <c r="I158" s="157"/>
      <c r="J158" s="158"/>
      <c r="K158" s="159"/>
      <c r="L158" s="159"/>
    </row>
    <row r="159" spans="1:12" ht="12" customHeight="1">
      <c r="A159" s="30" t="s">
        <v>103</v>
      </c>
      <c r="B159" s="31">
        <v>152</v>
      </c>
      <c r="C159" s="32">
        <v>0</v>
      </c>
      <c r="D159" s="44">
        <f>B159+C159</f>
        <v>152</v>
      </c>
      <c r="E159" s="31">
        <v>525</v>
      </c>
      <c r="F159" s="32">
        <v>0</v>
      </c>
      <c r="G159" s="44">
        <f>E159+F159</f>
        <v>525</v>
      </c>
      <c r="H159" s="34">
        <f>E159/B159</f>
        <v>3.4539473684210527</v>
      </c>
      <c r="I159" s="38" t="s">
        <v>112</v>
      </c>
      <c r="J159" s="39">
        <f>G159/D159</f>
        <v>3.4539473684210527</v>
      </c>
      <c r="K159" s="177" t="s">
        <v>166</v>
      </c>
      <c r="L159" s="177"/>
    </row>
    <row r="160" spans="1:12" ht="12" customHeight="1">
      <c r="A160" s="30" t="s">
        <v>162</v>
      </c>
      <c r="B160" s="31">
        <v>160</v>
      </c>
      <c r="C160" s="32">
        <v>175</v>
      </c>
      <c r="D160" s="44">
        <f aca="true" t="shared" si="28" ref="D160:D165">B160+C160</f>
        <v>335</v>
      </c>
      <c r="E160" s="31">
        <v>815</v>
      </c>
      <c r="F160" s="32">
        <v>114</v>
      </c>
      <c r="G160" s="44">
        <f aca="true" t="shared" si="29" ref="G160:G165">E160+F160</f>
        <v>929</v>
      </c>
      <c r="H160" s="34">
        <f aca="true" t="shared" si="30" ref="H160:J165">E160/B160</f>
        <v>5.09375</v>
      </c>
      <c r="I160" s="38">
        <f t="shared" si="30"/>
        <v>0.6514285714285715</v>
      </c>
      <c r="J160" s="39">
        <f t="shared" si="30"/>
        <v>2.773134328358209</v>
      </c>
      <c r="K160" s="178"/>
      <c r="L160" s="178"/>
    </row>
    <row r="161" spans="1:12" ht="12" customHeight="1">
      <c r="A161" s="30" t="s">
        <v>104</v>
      </c>
      <c r="B161" s="31">
        <f>SUM(B162:B165)</f>
        <v>461</v>
      </c>
      <c r="C161" s="32">
        <f>SUM(C162:C165)</f>
        <v>350</v>
      </c>
      <c r="D161" s="44">
        <f t="shared" si="28"/>
        <v>811</v>
      </c>
      <c r="E161" s="45"/>
      <c r="F161" s="33"/>
      <c r="G161" s="46"/>
      <c r="H161" s="47"/>
      <c r="I161" s="35"/>
      <c r="J161" s="36"/>
      <c r="K161" s="167"/>
      <c r="L161" s="167"/>
    </row>
    <row r="162" spans="1:12" ht="12" customHeight="1">
      <c r="A162" s="12" t="s">
        <v>105</v>
      </c>
      <c r="B162" s="18">
        <v>190</v>
      </c>
      <c r="C162" s="19">
        <v>230</v>
      </c>
      <c r="D162" s="20">
        <f t="shared" si="28"/>
        <v>420</v>
      </c>
      <c r="E162" s="18">
        <v>511</v>
      </c>
      <c r="F162" s="19">
        <v>350</v>
      </c>
      <c r="G162" s="20">
        <f t="shared" si="29"/>
        <v>861</v>
      </c>
      <c r="H162" s="24">
        <f t="shared" si="30"/>
        <v>2.6894736842105265</v>
      </c>
      <c r="I162" s="25">
        <f t="shared" si="30"/>
        <v>1.5217391304347827</v>
      </c>
      <c r="J162" s="26">
        <f t="shared" si="30"/>
        <v>2.05</v>
      </c>
      <c r="K162" s="168"/>
      <c r="L162" s="168"/>
    </row>
    <row r="163" spans="1:12" ht="12" customHeight="1">
      <c r="A163" s="12" t="s">
        <v>106</v>
      </c>
      <c r="B163" s="18">
        <v>20</v>
      </c>
      <c r="C163" s="19">
        <v>10</v>
      </c>
      <c r="D163" s="20">
        <f t="shared" si="28"/>
        <v>30</v>
      </c>
      <c r="E163" s="123"/>
      <c r="F163" s="60">
        <v>4</v>
      </c>
      <c r="G163" s="125"/>
      <c r="H163" s="126"/>
      <c r="I163" s="144">
        <f t="shared" si="30"/>
        <v>0.4</v>
      </c>
      <c r="J163" s="128"/>
      <c r="K163" s="163" t="s">
        <v>201</v>
      </c>
      <c r="L163" s="164"/>
    </row>
    <row r="164" spans="1:12" ht="12" customHeight="1">
      <c r="A164" s="12" t="s">
        <v>10</v>
      </c>
      <c r="B164" s="18">
        <v>96</v>
      </c>
      <c r="C164" s="19">
        <v>0</v>
      </c>
      <c r="D164" s="20">
        <f t="shared" si="28"/>
        <v>96</v>
      </c>
      <c r="E164" s="18">
        <v>705</v>
      </c>
      <c r="F164" s="19">
        <v>0</v>
      </c>
      <c r="G164" s="20">
        <f t="shared" si="29"/>
        <v>705</v>
      </c>
      <c r="H164" s="24">
        <f t="shared" si="30"/>
        <v>7.34375</v>
      </c>
      <c r="I164" s="25" t="s">
        <v>112</v>
      </c>
      <c r="J164" s="26">
        <f t="shared" si="30"/>
        <v>7.34375</v>
      </c>
      <c r="K164" s="168"/>
      <c r="L164" s="168"/>
    </row>
    <row r="165" spans="1:13" ht="12" customHeight="1">
      <c r="A165" s="17" t="s">
        <v>159</v>
      </c>
      <c r="B165" s="21">
        <v>155</v>
      </c>
      <c r="C165" s="22">
        <v>110</v>
      </c>
      <c r="D165" s="23">
        <f t="shared" si="28"/>
        <v>265</v>
      </c>
      <c r="E165" s="21">
        <v>310</v>
      </c>
      <c r="F165" s="22">
        <v>48</v>
      </c>
      <c r="G165" s="23">
        <f t="shared" si="29"/>
        <v>358</v>
      </c>
      <c r="H165" s="27">
        <f>E165/B165</f>
        <v>2</v>
      </c>
      <c r="I165" s="28">
        <f t="shared" si="30"/>
        <v>0.43636363636363634</v>
      </c>
      <c r="J165" s="29">
        <f>G165/D165</f>
        <v>1.350943396226415</v>
      </c>
      <c r="K165" s="169"/>
      <c r="L165" s="169"/>
      <c r="M165" s="49"/>
    </row>
    <row r="166" spans="1:9" ht="6" customHeight="1">
      <c r="A166" s="3"/>
      <c r="B166" s="4"/>
      <c r="C166" s="4"/>
      <c r="D166" s="4"/>
      <c r="E166" s="4"/>
      <c r="F166" s="4"/>
      <c r="H166" s="4"/>
      <c r="I166" s="4"/>
    </row>
    <row r="167" spans="1:12" ht="15" customHeight="1">
      <c r="A167" s="3"/>
      <c r="B167" s="4"/>
      <c r="C167" s="4"/>
      <c r="D167" s="4"/>
      <c r="E167" s="4"/>
      <c r="F167" s="4"/>
      <c r="H167" s="4"/>
      <c r="I167" s="4"/>
      <c r="K167" s="90" t="s">
        <v>111</v>
      </c>
      <c r="L167" s="9"/>
    </row>
    <row r="168" spans="1:12" ht="15" customHeight="1">
      <c r="A168" s="3"/>
      <c r="B168" s="4"/>
      <c r="C168" s="4"/>
      <c r="D168" s="4"/>
      <c r="E168" s="4"/>
      <c r="F168" s="4"/>
      <c r="H168" s="4"/>
      <c r="I168" s="4"/>
      <c r="K168" s="90"/>
      <c r="L168" s="9"/>
    </row>
    <row r="169" spans="1:9" ht="13.5" customHeight="1">
      <c r="A169" s="3" t="s">
        <v>107</v>
      </c>
      <c r="B169" s="4"/>
      <c r="C169" s="4"/>
      <c r="D169" s="4"/>
      <c r="E169" s="4"/>
      <c r="F169" s="4"/>
      <c r="G169" s="2"/>
      <c r="H169" s="4"/>
      <c r="I169" s="4"/>
    </row>
    <row r="170" spans="2:9" ht="9" customHeight="1">
      <c r="B170" s="4"/>
      <c r="C170" s="4"/>
      <c r="D170" s="4"/>
      <c r="E170" s="4"/>
      <c r="F170" s="4"/>
      <c r="H170" s="4"/>
      <c r="I170" s="4"/>
    </row>
    <row r="171" spans="1:10" ht="12.75" customHeight="1">
      <c r="A171" s="6"/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1:10" ht="3" customHeight="1">
      <c r="A172" s="6"/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1:10" ht="43.5" customHeight="1">
      <c r="A173" s="8" t="s">
        <v>172</v>
      </c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5.75" customHeight="1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</row>
    <row r="175" spans="1:10" ht="12.75" customHeight="1">
      <c r="A175" s="6"/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1:10" ht="3" customHeight="1">
      <c r="A176" s="6"/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1:10" ht="43.5" customHeight="1">
      <c r="A177" s="8" t="s">
        <v>108</v>
      </c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20.25" customHeight="1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</row>
    <row r="179" spans="1:10" ht="12.75" customHeight="1">
      <c r="A179" s="6"/>
      <c r="B179" s="162"/>
      <c r="C179" s="162"/>
      <c r="D179" s="162"/>
      <c r="E179" s="162"/>
      <c r="F179" s="162"/>
      <c r="G179" s="162"/>
      <c r="H179" s="162"/>
      <c r="I179" s="162"/>
      <c r="J179" s="162"/>
    </row>
    <row r="180" spans="1:10" ht="3" customHeight="1">
      <c r="A180" s="6"/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1:10" ht="43.5" customHeight="1">
      <c r="A181" s="8" t="s">
        <v>142</v>
      </c>
      <c r="B181" s="7"/>
      <c r="C181" s="7"/>
      <c r="D181" s="7"/>
      <c r="E181" s="7"/>
      <c r="F181" s="7"/>
      <c r="G181" s="7"/>
      <c r="H181" s="7"/>
      <c r="I181" s="7"/>
      <c r="J181" s="7"/>
    </row>
    <row r="183" ht="12.75">
      <c r="A183" s="80" t="s">
        <v>127</v>
      </c>
    </row>
    <row r="184" ht="12.75">
      <c r="A184" s="87" t="s">
        <v>141</v>
      </c>
    </row>
    <row r="185" ht="12.75">
      <c r="A185" s="87" t="s">
        <v>202</v>
      </c>
    </row>
    <row r="186" ht="12.75">
      <c r="A186" s="87" t="s">
        <v>203</v>
      </c>
    </row>
    <row r="187" ht="12.75">
      <c r="A187" s="87" t="s">
        <v>204</v>
      </c>
    </row>
    <row r="188" ht="12.75">
      <c r="A188" s="87" t="s">
        <v>207</v>
      </c>
    </row>
    <row r="189" ht="12.75">
      <c r="A189" s="87" t="s">
        <v>205</v>
      </c>
    </row>
    <row r="190" ht="12.75">
      <c r="A190" s="87" t="s">
        <v>206</v>
      </c>
    </row>
  </sheetData>
  <sheetProtection password="DFDA" sheet="1" selectLockedCells="1" selectUnlockedCells="1"/>
  <mergeCells count="292"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  <mergeCell ref="J3:J4"/>
    <mergeCell ref="K6:L6"/>
    <mergeCell ref="W6:X6"/>
    <mergeCell ref="K7:L7"/>
    <mergeCell ref="W7:X7"/>
    <mergeCell ref="K8:L8"/>
    <mergeCell ref="W8:X8"/>
    <mergeCell ref="K9:L9"/>
    <mergeCell ref="W9:X9"/>
    <mergeCell ref="K10:L10"/>
    <mergeCell ref="W10:X10"/>
    <mergeCell ref="K11:L11"/>
    <mergeCell ref="W11:X11"/>
    <mergeCell ref="K12:L12"/>
    <mergeCell ref="W12:X12"/>
    <mergeCell ref="K13:L13"/>
    <mergeCell ref="W13:X13"/>
    <mergeCell ref="K14:L14"/>
    <mergeCell ref="W14:X14"/>
    <mergeCell ref="K15:L15"/>
    <mergeCell ref="W15:X15"/>
    <mergeCell ref="K16:L16"/>
    <mergeCell ref="W16:X16"/>
    <mergeCell ref="K17:L17"/>
    <mergeCell ref="W17:X17"/>
    <mergeCell ref="K18:L18"/>
    <mergeCell ref="W18:X18"/>
    <mergeCell ref="K19:L19"/>
    <mergeCell ref="W19:X19"/>
    <mergeCell ref="K20:L20"/>
    <mergeCell ref="W20:X20"/>
    <mergeCell ref="K21:L21"/>
    <mergeCell ref="W21:X21"/>
    <mergeCell ref="K22:L22"/>
    <mergeCell ref="W22:X22"/>
    <mergeCell ref="K23:L23"/>
    <mergeCell ref="W23:X23"/>
    <mergeCell ref="K24:L24"/>
    <mergeCell ref="W24:X24"/>
    <mergeCell ref="K25:L25"/>
    <mergeCell ref="W25:X25"/>
    <mergeCell ref="K26:L26"/>
    <mergeCell ref="W26:X26"/>
    <mergeCell ref="K27:L27"/>
    <mergeCell ref="W27:X27"/>
    <mergeCell ref="K28:L28"/>
    <mergeCell ref="W28:X28"/>
    <mergeCell ref="K29:L29"/>
    <mergeCell ref="W29:X29"/>
    <mergeCell ref="K30:L30"/>
    <mergeCell ref="W30:X30"/>
    <mergeCell ref="K31:L31"/>
    <mergeCell ref="W31:X31"/>
    <mergeCell ref="K32:L32"/>
    <mergeCell ref="W32:X32"/>
    <mergeCell ref="K33:L33"/>
    <mergeCell ref="W33:X33"/>
    <mergeCell ref="K34:L34"/>
    <mergeCell ref="W34:X34"/>
    <mergeCell ref="K35:L35"/>
    <mergeCell ref="W35:X35"/>
    <mergeCell ref="K36:L36"/>
    <mergeCell ref="W36:X36"/>
    <mergeCell ref="K37:L37"/>
    <mergeCell ref="W37:X37"/>
    <mergeCell ref="K38:L38"/>
    <mergeCell ref="W38:X38"/>
    <mergeCell ref="K39:L39"/>
    <mergeCell ref="W39:X39"/>
    <mergeCell ref="K40:L40"/>
    <mergeCell ref="W40:X40"/>
    <mergeCell ref="K41:L41"/>
    <mergeCell ref="W41:X41"/>
    <mergeCell ref="W42:X42"/>
    <mergeCell ref="K43:L43"/>
    <mergeCell ref="W43:X43"/>
    <mergeCell ref="K44:L44"/>
    <mergeCell ref="W44:X44"/>
    <mergeCell ref="K45:L45"/>
    <mergeCell ref="W45:X45"/>
    <mergeCell ref="K46:L46"/>
    <mergeCell ref="W46:X46"/>
    <mergeCell ref="K47:L47"/>
    <mergeCell ref="W47:X47"/>
    <mergeCell ref="K48:L48"/>
    <mergeCell ref="W48:X48"/>
    <mergeCell ref="K49:L49"/>
    <mergeCell ref="W49:X49"/>
    <mergeCell ref="K50:L50"/>
    <mergeCell ref="W50:X50"/>
    <mergeCell ref="K51:L51"/>
    <mergeCell ref="W51:X51"/>
    <mergeCell ref="K52:L52"/>
    <mergeCell ref="K53:L53"/>
    <mergeCell ref="W53:X53"/>
    <mergeCell ref="K54:L54"/>
    <mergeCell ref="W54:X54"/>
    <mergeCell ref="K55:L55"/>
    <mergeCell ref="W55:X55"/>
    <mergeCell ref="K56:L56"/>
    <mergeCell ref="W56:X56"/>
    <mergeCell ref="K57:L57"/>
    <mergeCell ref="W57:X57"/>
    <mergeCell ref="K58:L58"/>
    <mergeCell ref="W58:X58"/>
    <mergeCell ref="K59:L59"/>
    <mergeCell ref="W59:X59"/>
    <mergeCell ref="K60:L60"/>
    <mergeCell ref="W60:X60"/>
    <mergeCell ref="K61:L61"/>
    <mergeCell ref="K62:L62"/>
    <mergeCell ref="W62:X62"/>
    <mergeCell ref="K63:L63"/>
    <mergeCell ref="W63:X63"/>
    <mergeCell ref="K64:L64"/>
    <mergeCell ref="W64:X64"/>
    <mergeCell ref="K65:L65"/>
    <mergeCell ref="W65:X65"/>
    <mergeCell ref="K66:L66"/>
    <mergeCell ref="W66:X66"/>
    <mergeCell ref="K67:L67"/>
    <mergeCell ref="W67:X67"/>
    <mergeCell ref="K68:L68"/>
    <mergeCell ref="W68:X68"/>
    <mergeCell ref="K69:L69"/>
    <mergeCell ref="W69:X69"/>
    <mergeCell ref="K70:L70"/>
    <mergeCell ref="W70:X70"/>
    <mergeCell ref="K71:L71"/>
    <mergeCell ref="W71:X71"/>
    <mergeCell ref="K72:L72"/>
    <mergeCell ref="W72:X72"/>
    <mergeCell ref="K73:L73"/>
    <mergeCell ref="W73:X73"/>
    <mergeCell ref="K74:L74"/>
    <mergeCell ref="W74:X74"/>
    <mergeCell ref="K75:L75"/>
    <mergeCell ref="W75:X75"/>
    <mergeCell ref="K76:L76"/>
    <mergeCell ref="W76:X76"/>
    <mergeCell ref="K77:L77"/>
    <mergeCell ref="W77:X77"/>
    <mergeCell ref="K78:L78"/>
    <mergeCell ref="W78:X78"/>
    <mergeCell ref="K79:L79"/>
    <mergeCell ref="W79:X79"/>
    <mergeCell ref="K80:L80"/>
    <mergeCell ref="W80:X80"/>
    <mergeCell ref="K81:L81"/>
    <mergeCell ref="W81:X81"/>
    <mergeCell ref="K82:L82"/>
    <mergeCell ref="W82:X82"/>
    <mergeCell ref="K83:L83"/>
    <mergeCell ref="W83:X83"/>
    <mergeCell ref="K84:L84"/>
    <mergeCell ref="W84:X84"/>
    <mergeCell ref="K85:L85"/>
    <mergeCell ref="W85:X85"/>
    <mergeCell ref="K86:L86"/>
    <mergeCell ref="W86:X86"/>
    <mergeCell ref="K87:L87"/>
    <mergeCell ref="W87:X87"/>
    <mergeCell ref="K88:L88"/>
    <mergeCell ref="W88:X88"/>
    <mergeCell ref="K89:L89"/>
    <mergeCell ref="W89:X89"/>
    <mergeCell ref="K90:L90"/>
    <mergeCell ref="W90:X90"/>
    <mergeCell ref="K91:L91"/>
    <mergeCell ref="W91:X91"/>
    <mergeCell ref="K92:L92"/>
    <mergeCell ref="W92:X92"/>
    <mergeCell ref="K93:L93"/>
    <mergeCell ref="W93:X93"/>
    <mergeCell ref="K94:L94"/>
    <mergeCell ref="W94:X94"/>
    <mergeCell ref="K95:L95"/>
    <mergeCell ref="W95:X95"/>
    <mergeCell ref="K96:L96"/>
    <mergeCell ref="W96:X96"/>
    <mergeCell ref="K97:L97"/>
    <mergeCell ref="W97:X97"/>
    <mergeCell ref="K98:L98"/>
    <mergeCell ref="W98:X98"/>
    <mergeCell ref="K99:L99"/>
    <mergeCell ref="W99:X99"/>
    <mergeCell ref="K100:L100"/>
    <mergeCell ref="W100:X100"/>
    <mergeCell ref="K101:L101"/>
    <mergeCell ref="W101:X101"/>
    <mergeCell ref="K105:L105"/>
    <mergeCell ref="W105:X105"/>
    <mergeCell ref="W106:X106"/>
    <mergeCell ref="W107:X107"/>
    <mergeCell ref="K102:L102"/>
    <mergeCell ref="W102:X102"/>
    <mergeCell ref="W103:X103"/>
    <mergeCell ref="W104:X104"/>
    <mergeCell ref="K108:L108"/>
    <mergeCell ref="W108:X108"/>
    <mergeCell ref="K109:L109"/>
    <mergeCell ref="W109:X109"/>
    <mergeCell ref="K110:L110"/>
    <mergeCell ref="W110:X110"/>
    <mergeCell ref="K111:L111"/>
    <mergeCell ref="W111:X111"/>
    <mergeCell ref="K112:L112"/>
    <mergeCell ref="W112:X112"/>
    <mergeCell ref="K113:L113"/>
    <mergeCell ref="W113:X113"/>
    <mergeCell ref="W117:X117"/>
    <mergeCell ref="K118:L118"/>
    <mergeCell ref="W118:X118"/>
    <mergeCell ref="W119:X119"/>
    <mergeCell ref="K114:L114"/>
    <mergeCell ref="W114:X114"/>
    <mergeCell ref="K115:L115"/>
    <mergeCell ref="W115:X115"/>
    <mergeCell ref="K116:L116"/>
    <mergeCell ref="W116:X116"/>
    <mergeCell ref="W126:X126"/>
    <mergeCell ref="W120:X120"/>
    <mergeCell ref="K121:L121"/>
    <mergeCell ref="W121:X121"/>
    <mergeCell ref="K122:L122"/>
    <mergeCell ref="W122:X122"/>
    <mergeCell ref="W127:X127"/>
    <mergeCell ref="K128:L128"/>
    <mergeCell ref="W128:X128"/>
    <mergeCell ref="K129:L129"/>
    <mergeCell ref="W129:X129"/>
    <mergeCell ref="K124:L124"/>
    <mergeCell ref="W124:X124"/>
    <mergeCell ref="K125:L125"/>
    <mergeCell ref="W125:X125"/>
    <mergeCell ref="K126:L126"/>
    <mergeCell ref="W135:X135"/>
    <mergeCell ref="K130:L130"/>
    <mergeCell ref="W130:X130"/>
    <mergeCell ref="K131:L131"/>
    <mergeCell ref="W131:X131"/>
    <mergeCell ref="K132:L132"/>
    <mergeCell ref="W132:X132"/>
    <mergeCell ref="K136:L136"/>
    <mergeCell ref="W136:X136"/>
    <mergeCell ref="K138:L138"/>
    <mergeCell ref="K139:L139"/>
    <mergeCell ref="K141:L141"/>
    <mergeCell ref="K133:L133"/>
    <mergeCell ref="W133:X133"/>
    <mergeCell ref="K134:L134"/>
    <mergeCell ref="W134:X134"/>
    <mergeCell ref="K135:L135"/>
    <mergeCell ref="K147:L147"/>
    <mergeCell ref="K148:L148"/>
    <mergeCell ref="K149:L149"/>
    <mergeCell ref="K150:L150"/>
    <mergeCell ref="K151:L151"/>
    <mergeCell ref="B152:L152"/>
    <mergeCell ref="K153:L153"/>
    <mergeCell ref="K154:L154"/>
    <mergeCell ref="K156:L156"/>
    <mergeCell ref="B157:L157"/>
    <mergeCell ref="K159:L159"/>
    <mergeCell ref="K160:L160"/>
    <mergeCell ref="K155:L155"/>
    <mergeCell ref="K161:L161"/>
    <mergeCell ref="K162:L162"/>
    <mergeCell ref="K163:L163"/>
    <mergeCell ref="K164:L164"/>
    <mergeCell ref="K165:L165"/>
    <mergeCell ref="B171:J172"/>
    <mergeCell ref="A174:J174"/>
    <mergeCell ref="B175:J176"/>
    <mergeCell ref="A178:J178"/>
    <mergeCell ref="B179:J180"/>
    <mergeCell ref="K123:L123"/>
    <mergeCell ref="K142:L142"/>
    <mergeCell ref="K143:L143"/>
    <mergeCell ref="K144:L144"/>
    <mergeCell ref="K145:L145"/>
    <mergeCell ref="K146:L146"/>
  </mergeCells>
  <printOptions horizontalCentered="1"/>
  <pageMargins left="0.1968503937007874" right="0.1968503937007874" top="0.3937007874015748" bottom="0.3937007874015748" header="0.3937007874015748" footer="0.1968503937007874"/>
  <pageSetup fitToHeight="5" horizontalDpi="600" verticalDpi="600" orientation="landscape" paperSize="9" scale="98" r:id="rId2"/>
  <headerFooter alignWithMargins="0">
    <oddFooter>&amp;L&amp;"Times New Roman,Normálne"CVTI SR&amp;R&amp;"Times New Roman,Normálne"&amp;P</oddFooter>
  </headerFooter>
  <rowBreaks count="2" manualBreakCount="2">
    <brk id="120" max="11" man="1"/>
    <brk id="157" max="11" man="1"/>
  </rowBreaks>
  <ignoredErrors>
    <ignoredError sqref="D6:D136 B139:D146 B148:D150 D147 D161 G133" formula="1"/>
    <ignoredError sqref="B147:C147" formula="1" formulaRange="1"/>
    <ignoredError sqref="B44:C51 E44:F44 F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1. alebo spojeného 1. a 2. stupňa vysokoškolského štúdia na akademický rok 2020/2021 - stav k 31. 5. 2020</dc:title>
  <dc:subject>priebežné počty prijatých prihlášok na 1., 1. a 2. stupeň vysokoškol. štúdia</dc:subject>
  <dc:creator>Ing. Štefánia Antalíková, CVTI SR</dc:creator>
  <cp:keywords>prihlášky, termíny, vysoká škola, vysoké školy, VŠ, dodatočné termíny, podanie prihlášky, náhradný termín, prijímacie konanie, prijímačky</cp:keywords>
  <dc:description/>
  <cp:lastModifiedBy>Antalikova Stefania</cp:lastModifiedBy>
  <cp:lastPrinted>2020-06-10T05:51:09Z</cp:lastPrinted>
  <dcterms:created xsi:type="dcterms:W3CDTF">2008-05-21T08:09:17Z</dcterms:created>
  <dcterms:modified xsi:type="dcterms:W3CDTF">2020-06-11T06:40:53Z</dcterms:modified>
  <cp:category/>
  <cp:version/>
  <cp:contentType/>
  <cp:contentStatus/>
</cp:coreProperties>
</file>